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'1'!$A$1:$D$20</definedName>
    <definedName name="_xlnm.Print_Area" localSheetId="3">'1-2'!$A$1:$J$16</definedName>
    <definedName name="_xlnm.Print_Area" localSheetId="8">'3-2'!$A$2:$F$14</definedName>
    <definedName name="_xlnm.Print_Area" localSheetId="10">'4'!$A$1:$H$13</definedName>
    <definedName name="_xlnm.Print_Area" localSheetId="11">'4-1'!$A$1:$H$13</definedName>
    <definedName name="_xlnm.Print_Area" localSheetId="12">'5'!$A$1:$H$13</definedName>
  </definedNames>
  <calcPr fullCalcOnLoad="1"/>
</workbook>
</file>

<file path=xl/sharedStrings.xml><?xml version="1.0" encoding="utf-8"?>
<sst xmlns="http://schemas.openxmlformats.org/spreadsheetml/2006/main" count="758" uniqueCount="385">
  <si>
    <t>附件2</t>
  </si>
  <si>
    <t>2019年部门预算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</si>
  <si>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</si>
  <si>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</si>
  <si>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</si>
  <si>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</si>
  <si>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</si>
  <si>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</si>
  <si>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</si>
  <si>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</si>
  <si>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</si>
  <si>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</si>
  <si>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</si>
  <si>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</si>
  <si>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</si>
  <si>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</si>
  <si>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</si>
  <si>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</si>
  <si>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</si>
  <si>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</si>
  <si>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</si>
  <si>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</si>
  <si>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</si>
  <si>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</si>
  <si>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</si>
  <si>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</si>
  <si>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</si>
  <si>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</si>
  <si>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</si>
  <si>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</si>
  <si>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</si>
  <si>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</si>
  <si>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</si>
  <si>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</si>
  <si>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</si>
  <si>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</si>
  <si>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</si>
  <si>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</si>
  <si>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</si>
  <si>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</si>
  <si>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</si>
  <si>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</si>
  <si>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</si>
  <si>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</si>
  <si>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</si>
  <si>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</si>
  <si>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</si>
  <si>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</si>
  <si>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</si>
  <si>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</si>
  <si>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</si>
  <si>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</si>
  <si>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</si>
  <si>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</si>
  <si>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</si>
  <si>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</si>
  <si>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</si>
  <si>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</si>
  <si>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</si>
  <si>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</si>
  <si>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</si>
  <si>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</si>
  <si>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</si>
  <si>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</si>
  <si>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</si>
  <si>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</si>
  <si>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</si>
  <si>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</si>
  <si>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</si>
  <si>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</si>
  <si>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</si>
  <si>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</si>
  <si>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</si>
  <si>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</si>
  <si>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</si>
  <si>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</si>
  <si>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</si>
  <si>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</si>
  <si>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</si>
  <si>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上年财政拨款资金结转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</si>
  <si>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</si>
  <si>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</si>
  <si>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</si>
  <si>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</si>
  <si>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</si>
  <si>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</si>
  <si>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</si>
  <si>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</si>
  <si>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</si>
  <si>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</si>
  <si>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</si>
  <si>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</si>
  <si>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</si>
  <si>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</si>
  <si>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</si>
  <si>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</si>
  <si>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</si>
  <si>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</si>
  <si>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</si>
  <si>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</si>
  <si>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</si>
  <si>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</si>
  <si>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</si>
  <si>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</si>
  <si>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</si>
  <si>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</si>
  <si>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</si>
  <si>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</si>
  <si>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</si>
  <si>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</si>
  <si>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</si>
  <si>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</si>
  <si>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</si>
  <si>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</si>
  <si>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</si>
  <si>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</si>
  <si>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</si>
  <si>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</si>
  <si>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</si>
  <si>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</si>
  <si>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</si>
  <si>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</si>
  <si>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</si>
  <si>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</si>
  <si>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</si>
  <si>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</si>
  <si>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</si>
  <si>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</si>
  <si>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</si>
  <si>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</si>
  <si>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</si>
  <si>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</si>
  <si>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</si>
  <si>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</si>
  <si>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</si>
  <si>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</si>
  <si>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</si>
  <si>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</si>
  <si>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</si>
  <si>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</si>
  <si>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</si>
  <si>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</si>
  <si>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</si>
  <si>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</si>
  <si>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</si>
  <si>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</si>
  <si>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</si>
  <si>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</si>
  <si>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</si>
  <si>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</si>
  <si>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</si>
  <si>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</si>
  <si>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</si>
  <si>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</si>
  <si>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</si>
  <si>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</si>
  <si>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</si>
  <si>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</si>
  <si>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</si>
  <si>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</si>
  <si>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</si>
  <si>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</si>
  <si>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</si>
  <si>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</si>
  <si>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</si>
  <si>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</si>
  <si>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</si>
  <si>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</si>
  <si>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</si>
  <si>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</si>
  <si>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</si>
  <si>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</si>
  <si>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</si>
  <si>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</si>
  <si>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</si>
  <si>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</si>
  <si>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</si>
  <si>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</si>
  <si>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</si>
  <si>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</si>
  <si>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</si>
  <si>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</si>
  <si>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</si>
  <si>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</si>
  <si>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</si>
  <si>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</si>
  <si>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</si>
  <si>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</si>
  <si>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</si>
  <si>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</si>
  <si>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</si>
  <si>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</si>
  <si>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</si>
  <si>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</si>
  <si>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</si>
  <si>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</si>
  <si>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</si>
  <si>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</si>
  <si>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</si>
  <si>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</si>
  <si>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</si>
  <si>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</si>
  <si>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</si>
  <si>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</si>
  <si>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</si>
  <si>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</si>
  <si>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</si>
  <si>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</si>
  <si>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</si>
  <si>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</si>
  <si>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</si>
  <si>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</si>
  <si>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</si>
  <si>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</si>
  <si>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</si>
  <si>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</si>
  <si>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</si>
  <si>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</si>
  <si>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</si>
  <si>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</si>
  <si>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</si>
  <si>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</si>
  <si>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</si>
  <si>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</si>
  <si>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报送日期：2019 年  4 月 4 日</t>
  </si>
  <si>
    <t>江油市信访局</t>
  </si>
  <si>
    <t>江油市信访局</t>
  </si>
  <si>
    <t>六、社会保障和就业支出</t>
  </si>
  <si>
    <t>七、卫生健康支出</t>
  </si>
  <si>
    <t>八、住房保障支出</t>
  </si>
  <si>
    <t>江油市信访局</t>
  </si>
  <si>
    <t>江油市信访局）</t>
  </si>
  <si>
    <t>201</t>
  </si>
  <si>
    <t>03</t>
  </si>
  <si>
    <t>01</t>
  </si>
  <si>
    <t>426601</t>
  </si>
  <si>
    <t>行政运行</t>
  </si>
  <si>
    <t>08</t>
  </si>
  <si>
    <t>50</t>
  </si>
  <si>
    <t>205</t>
  </si>
  <si>
    <t>信访事项</t>
  </si>
  <si>
    <t>事业运行</t>
  </si>
  <si>
    <t>培训支出</t>
  </si>
  <si>
    <t>208</t>
  </si>
  <si>
    <t>05</t>
  </si>
  <si>
    <t>机关事业单位基本养老保险缴费支出</t>
  </si>
  <si>
    <t>210</t>
  </si>
  <si>
    <t>行政单位医疗</t>
  </si>
  <si>
    <t>02</t>
  </si>
  <si>
    <t>事业单位医疗</t>
  </si>
  <si>
    <t>221</t>
  </si>
  <si>
    <t>住房公积金</t>
  </si>
  <si>
    <t>机关事业单位基本养老保险缴费支出</t>
  </si>
  <si>
    <t xml:space="preserve">  教育支出</t>
  </si>
  <si>
    <t xml:space="preserve">  社会保障和就业支出</t>
  </si>
  <si>
    <t xml:space="preserve">  卫生健康支出</t>
  </si>
  <si>
    <t xml:space="preserve">  住房保障支出</t>
  </si>
  <si>
    <r>
      <t>4</t>
    </r>
    <r>
      <rPr>
        <sz val="9"/>
        <rFont val="宋体"/>
        <family val="0"/>
      </rPr>
      <t>26601</t>
    </r>
  </si>
  <si>
    <t>合计</t>
  </si>
  <si>
    <r>
      <t>5</t>
    </r>
    <r>
      <rPr>
        <sz val="9"/>
        <rFont val="宋体"/>
        <family val="0"/>
      </rPr>
      <t>01</t>
    </r>
  </si>
  <si>
    <r>
      <t>502</t>
    </r>
  </si>
  <si>
    <r>
      <t>5</t>
    </r>
    <r>
      <rPr>
        <sz val="9"/>
        <rFont val="宋体"/>
        <family val="0"/>
      </rPr>
      <t>05</t>
    </r>
  </si>
  <si>
    <r>
      <t>5</t>
    </r>
    <r>
      <rPr>
        <sz val="9"/>
        <rFont val="宋体"/>
        <family val="0"/>
      </rPr>
      <t>09</t>
    </r>
  </si>
  <si>
    <t xml:space="preserve">    机关工资福利支出</t>
  </si>
  <si>
    <t xml:space="preserve">      工资奖金津补贴</t>
  </si>
  <si>
    <t xml:space="preserve">      社会保障缴费</t>
  </si>
  <si>
    <t xml:space="preserve">      住房公积金</t>
  </si>
  <si>
    <r>
      <t>0</t>
    </r>
    <r>
      <rPr>
        <sz val="9"/>
        <rFont val="宋体"/>
        <family val="0"/>
      </rPr>
      <t>1</t>
    </r>
  </si>
  <si>
    <r>
      <t>02</t>
    </r>
  </si>
  <si>
    <r>
      <t>03</t>
    </r>
  </si>
  <si>
    <t>合计</t>
  </si>
  <si>
    <t xml:space="preserve">    机关商品和服务支出</t>
  </si>
  <si>
    <t xml:space="preserve">      办公经费</t>
  </si>
  <si>
    <t xml:space="preserve">      会议费</t>
  </si>
  <si>
    <t xml:space="preserve">      培训费</t>
  </si>
  <si>
    <t xml:space="preserve">      公务接待费</t>
  </si>
  <si>
    <t xml:space="preserve">      维修（护）费</t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</si>
  <si>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</si>
  <si>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</si>
  <si>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</si>
  <si>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9</t>
    </r>
  </si>
  <si>
    <t>对事业单位经常性补助</t>
  </si>
  <si>
    <t>工资福利支出</t>
  </si>
  <si>
    <t>商品和服务支出</t>
  </si>
  <si>
    <t>社会福利和求助</t>
  </si>
  <si>
    <t>对个人和家庭的补助</t>
  </si>
  <si>
    <r>
      <t>2</t>
    </r>
    <r>
      <rPr>
        <sz val="9"/>
        <rFont val="宋体"/>
        <family val="0"/>
      </rPr>
      <t>01</t>
    </r>
  </si>
  <si>
    <t>一般公共服务支出</t>
  </si>
  <si>
    <t>政府办公厅（室）及相关机构事务</t>
  </si>
  <si>
    <t>教育支出</t>
  </si>
  <si>
    <t>进修及培训</t>
  </si>
  <si>
    <t>208</t>
  </si>
  <si>
    <t>社会保障和就业支出</t>
  </si>
  <si>
    <t>行政事业单位离退休</t>
  </si>
  <si>
    <t>210</t>
  </si>
  <si>
    <r>
      <t>1</t>
    </r>
    <r>
      <rPr>
        <sz val="9"/>
        <rFont val="宋体"/>
        <family val="0"/>
      </rPr>
      <t>1</t>
    </r>
  </si>
  <si>
    <t>11</t>
  </si>
  <si>
    <t>卫生健康支出</t>
  </si>
  <si>
    <t>行政事业单位医疗</t>
  </si>
  <si>
    <t>住房保障支出</t>
  </si>
  <si>
    <t>住房改革支出</t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</si>
  <si>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</si>
  <si>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</si>
  <si>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8</t>
    </r>
  </si>
  <si>
    <r>
      <t>1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</si>
  <si>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2</t>
    </r>
  </si>
  <si>
    <r>
      <t>1</t>
    </r>
    <r>
      <rPr>
        <sz val="9"/>
        <rFont val="宋体"/>
        <family val="0"/>
      </rPr>
      <t>3</t>
    </r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</si>
  <si>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</si>
  <si>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</si>
  <si>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</si>
  <si>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</si>
  <si>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7</t>
    </r>
  </si>
  <si>
    <t>28</t>
  </si>
  <si>
    <t>29</t>
  </si>
  <si>
    <r>
      <t>3</t>
    </r>
    <r>
      <rPr>
        <sz val="9"/>
        <rFont val="宋体"/>
        <family val="0"/>
      </rPr>
      <t>03</t>
    </r>
  </si>
  <si>
    <t>09</t>
  </si>
  <si>
    <t>基本工资</t>
  </si>
  <si>
    <t>津贴补贴</t>
  </si>
  <si>
    <t>绩效工资</t>
  </si>
  <si>
    <t>机关事业单位基本养老保险缴费</t>
  </si>
  <si>
    <t>职工基本医疗保险缴费</t>
  </si>
  <si>
    <t>其他社会保障缴费</t>
  </si>
  <si>
    <t>办公费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</si>
  <si>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</si>
  <si>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</si>
  <si>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</si>
  <si>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</si>
  <si>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</si>
  <si>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</si>
  <si>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</si>
  <si>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公务接待费</t>
  </si>
  <si>
    <t>工会经费</t>
  </si>
  <si>
    <t>福利费</t>
  </si>
  <si>
    <t>奖励金</t>
  </si>
  <si>
    <t>信访维稳专项经费</t>
  </si>
  <si>
    <t>党建工作经费</t>
  </si>
  <si>
    <t>信访大厅运行经费</t>
  </si>
  <si>
    <t>信访信息系统维护经费</t>
  </si>
  <si>
    <t>信访干部培训费</t>
  </si>
  <si>
    <t>江油市信访局</t>
  </si>
  <si>
    <t>党建工作经费</t>
  </si>
  <si>
    <t>信访维稳专项经费</t>
  </si>
  <si>
    <t>信访大厅运行经费</t>
  </si>
  <si>
    <t>信访信息系统维护经费</t>
  </si>
  <si>
    <t>信访干部培训费</t>
  </si>
  <si>
    <t>提升信访干部业务办理水平</t>
  </si>
  <si>
    <t>服务用户量</t>
  </si>
  <si>
    <t>完成四川省网信访信息系统维护保障工作，完成江油市网上信访投诉受理平台维护保障工作</t>
  </si>
  <si>
    <t>合同运维成本</t>
  </si>
  <si>
    <t>不超过1万元</t>
  </si>
  <si>
    <t>运维服务范围包括江油市所辖乡镇、办事处、高新区、市级机关、辖区内各大银行及企业。</t>
  </si>
  <si>
    <t>通过运维系统拟达成效</t>
  </si>
  <si>
    <t>服务时间</t>
  </si>
  <si>
    <t>服务时间2019年1月1日至2019年12月31日，工作是不间断服务。</t>
  </si>
  <si>
    <t>通过利用科学的、统一的运维管理规范，为应用支撑平台基础数据、业务系统运行维护和技术提供保障服务，从而保证业务系统的可用性和基础数据真实、完整、可用、可管，提高信访部门的社会服务水平。</t>
  </si>
  <si>
    <t>服务对象满意度</t>
  </si>
  <si>
    <t>工作完成度</t>
  </si>
  <si>
    <t>完成所有信访工作人员的培训工作</t>
  </si>
  <si>
    <t>培训信访干部人员数量</t>
  </si>
  <si>
    <t>150名</t>
  </si>
  <si>
    <t>完成时间</t>
  </si>
  <si>
    <t>2019年度</t>
  </si>
  <si>
    <t>满意度</t>
  </si>
  <si>
    <t>大于90%</t>
  </si>
  <si>
    <t>成本测算</t>
  </si>
  <si>
    <t>扶贫对象</t>
  </si>
  <si>
    <t>通过培训拟达成效</t>
  </si>
  <si>
    <t>通过培训，提升信访干部的业务办理水平，更快、更好地为群众办事，让群众满意。</t>
  </si>
  <si>
    <t>拟达成效</t>
  </si>
  <si>
    <t>完成市政府下达的扶贫攻坚工作，完成社区单位共建工作，完成各级各部门下达的下年党报、党刊征订任务</t>
  </si>
  <si>
    <t>大堰镇集贤村、东兴镇朝天村、石元乡楠木元村，三合镇北二社区</t>
  </si>
  <si>
    <t>完成来访群众接待工作，完成四大班子门口集访处置工作，完成紧急信访事项处置工作，劝返越级访群众</t>
  </si>
  <si>
    <t>拟达成效</t>
  </si>
  <si>
    <t>大于95%</t>
  </si>
  <si>
    <t>让来访群众的问题得到相应责任单位的规范、合理解决</t>
  </si>
  <si>
    <t>年度完成进度</t>
  </si>
  <si>
    <t>项目类型</t>
  </si>
  <si>
    <t>常年项目</t>
  </si>
  <si>
    <t>扶贫资金、社区共建资金0.5万元，扶贫人员差旅费4.5万元，党报党刊0.5地万元</t>
  </si>
  <si>
    <t>信访大厅基本运行费用6万元，聘请律师顾问1万元，差旅费4.21万元。</t>
  </si>
  <si>
    <t>。</t>
  </si>
  <si>
    <t>办公费15万元，差旅费15万元。</t>
  </si>
  <si>
    <t>保证重要会议顺利进行，保证重要时点平安度过</t>
  </si>
  <si>
    <t>完成全国、全省、全绵阳市、江油市重要会议、重要时点的信访维稳专项工作</t>
  </si>
  <si>
    <t>巩固脱贫成效，提升脱贫质量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</si>
</sst>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  <numFmt numFmtId="180" formatCode="0.00_ "/>
    <numFmt numFmtId="181" formatCode="#,##0.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1" fontId="6" fillId="0" borderId="14" xfId="0" applyNumberFormat="1" applyFont="1" applyFill="1" applyBorder="1" applyAlignment="1">
      <alignment horizontal="centerContinuous" vertical="center"/>
    </xf>
    <xf numFmtId="1" fontId="6" fillId="0" borderId="15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 horizontal="centerContinuous" vertical="center"/>
    </xf>
    <xf numFmtId="1" fontId="13" fillId="0" borderId="14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0" fontId="6" fillId="33" borderId="1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4" fontId="6" fillId="0" borderId="14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Alignment="1">
      <alignment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6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0" fontId="14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" fontId="6" fillId="0" borderId="14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179" fontId="6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vertical="center"/>
    </xf>
    <xf numFmtId="1" fontId="2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0" fontId="0" fillId="34" borderId="0" xfId="0" applyNumberFormat="1" applyFont="1" applyFill="1" applyBorder="1" applyAlignment="1">
      <alignment horizontal="right" vertical="center" wrapText="1"/>
    </xf>
    <xf numFmtId="0" fontId="58" fillId="34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/>
    </xf>
    <xf numFmtId="0" fontId="59" fillId="34" borderId="14" xfId="0" applyNumberFormat="1" applyFont="1" applyFill="1" applyBorder="1" applyAlignment="1">
      <alignment horizontal="left" vertical="center" wrapText="1"/>
    </xf>
    <xf numFmtId="0" fontId="59" fillId="34" borderId="14" xfId="0" applyNumberFormat="1" applyFont="1" applyFill="1" applyBorder="1" applyAlignment="1">
      <alignment horizontal="left" vertical="center" wrapText="1" shrinkToFit="1"/>
    </xf>
    <xf numFmtId="9" fontId="59" fillId="34" borderId="14" xfId="0" applyNumberFormat="1" applyFont="1" applyFill="1" applyBorder="1" applyAlignment="1">
      <alignment horizontal="left" vertical="center" wrapText="1" shrinkToFit="1"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4" fontId="6" fillId="0" borderId="18" xfId="0" applyNumberFormat="1" applyFont="1" applyFill="1" applyBorder="1" applyAlignment="1" applyProtection="1">
      <alignment vertical="center" wrapText="1"/>
      <protection/>
    </xf>
    <xf numFmtId="4" fontId="6" fillId="0" borderId="2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177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9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left"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4" borderId="31" xfId="0" applyNumberFormat="1" applyFont="1" applyFill="1" applyBorder="1" applyAlignment="1">
      <alignment horizontal="center" vertical="center" wrapText="1" shrinkToFit="1"/>
    </xf>
    <xf numFmtId="0" fontId="59" fillId="34" borderId="32" xfId="0" applyNumberFormat="1" applyFont="1" applyFill="1" applyBorder="1" applyAlignment="1">
      <alignment horizontal="center" vertical="center" wrapText="1" shrinkToFit="1"/>
    </xf>
    <xf numFmtId="0" fontId="59" fillId="34" borderId="33" xfId="0" applyNumberFormat="1" applyFont="1" applyFill="1" applyBorder="1" applyAlignment="1">
      <alignment horizontal="center" vertical="center" wrapText="1" shrinkToFit="1"/>
    </xf>
    <xf numFmtId="0" fontId="59" fillId="34" borderId="14" xfId="0" applyNumberFormat="1" applyFont="1" applyFill="1" applyBorder="1" applyAlignment="1">
      <alignment horizontal="center" vertical="center" wrapText="1"/>
    </xf>
    <xf numFmtId="0" fontId="59" fillId="34" borderId="31" xfId="0" applyNumberFormat="1" applyFont="1" applyFill="1" applyBorder="1" applyAlignment="1">
      <alignment horizontal="center" vertical="center" wrapText="1"/>
    </xf>
    <xf numFmtId="0" fontId="59" fillId="34" borderId="32" xfId="0" applyNumberFormat="1" applyFont="1" applyFill="1" applyBorder="1" applyAlignment="1">
      <alignment horizontal="center" vertical="center" wrapText="1"/>
    </xf>
    <xf numFmtId="0" fontId="59" fillId="34" borderId="33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58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zoomScalePageLayoutView="0" workbookViewId="0" topLeftCell="A1">
      <selection activeCell="A7" sqref="A7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9.5" customHeight="1">
      <c r="A1" s="107" t="s">
        <v>0</v>
      </c>
    </row>
    <row r="3" ht="63.75" customHeight="1">
      <c r="A3" s="108" t="s">
        <v>225</v>
      </c>
    </row>
    <row r="4" ht="107.25" customHeight="1">
      <c r="A4" s="109" t="s">
        <v>1</v>
      </c>
    </row>
    <row r="5" ht="409.5" customHeight="1" hidden="1">
      <c r="A5" s="110">
        <v>3.637978807091713E-12</v>
      </c>
    </row>
    <row r="6" ht="22.5">
      <c r="A6" s="111"/>
    </row>
    <row r="7" ht="78" customHeight="1"/>
    <row r="8" ht="82.5" customHeight="1">
      <c r="A8" s="112" t="s">
        <v>224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9" sqref="C9"/>
    </sheetView>
  </sheetViews>
  <sheetFormatPr defaultColWidth="6.875" defaultRowHeight="12.75" customHeight="1"/>
  <cols>
    <col min="1" max="1" width="15.125" style="2" customWidth="1"/>
    <col min="2" max="2" width="21.625" style="2" customWidth="1"/>
    <col min="3" max="8" width="14.75390625" style="2" customWidth="1"/>
    <col min="9" max="9" width="6.50390625" style="2" customWidth="1"/>
    <col min="10" max="16384" width="6.875" style="2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195</v>
      </c>
      <c r="I1" s="51"/>
    </row>
    <row r="2" spans="1:9" ht="25.5" customHeight="1">
      <c r="A2" s="134" t="s">
        <v>196</v>
      </c>
      <c r="B2" s="134"/>
      <c r="C2" s="134"/>
      <c r="D2" s="134"/>
      <c r="E2" s="134"/>
      <c r="F2" s="134"/>
      <c r="G2" s="134"/>
      <c r="H2" s="134"/>
      <c r="I2" s="51"/>
    </row>
    <row r="3" spans="1:9" ht="19.5" customHeight="1">
      <c r="A3" s="7" t="s">
        <v>231</v>
      </c>
      <c r="B3" s="37"/>
      <c r="C3" s="37"/>
      <c r="D3" s="37"/>
      <c r="E3" s="37"/>
      <c r="F3" s="37"/>
      <c r="G3" s="37"/>
      <c r="H3" s="8" t="s">
        <v>4</v>
      </c>
      <c r="I3" s="51"/>
    </row>
    <row r="4" spans="1:9" ht="24.75" customHeight="1">
      <c r="A4" s="141" t="s">
        <v>197</v>
      </c>
      <c r="B4" s="141" t="s">
        <v>198</v>
      </c>
      <c r="C4" s="143" t="s">
        <v>199</v>
      </c>
      <c r="D4" s="143"/>
      <c r="E4" s="143"/>
      <c r="F4" s="143"/>
      <c r="G4" s="143"/>
      <c r="H4" s="143"/>
      <c r="I4" s="51"/>
    </row>
    <row r="5" spans="1:9" ht="24.75" customHeight="1">
      <c r="A5" s="141"/>
      <c r="B5" s="141"/>
      <c r="C5" s="150" t="s">
        <v>33</v>
      </c>
      <c r="D5" s="165" t="s">
        <v>128</v>
      </c>
      <c r="E5" s="38" t="s">
        <v>200</v>
      </c>
      <c r="F5" s="39"/>
      <c r="G5" s="39"/>
      <c r="H5" s="167" t="s">
        <v>133</v>
      </c>
      <c r="I5" s="51"/>
    </row>
    <row r="6" spans="1:9" ht="24.75" customHeight="1">
      <c r="A6" s="142"/>
      <c r="B6" s="142"/>
      <c r="C6" s="182"/>
      <c r="D6" s="136"/>
      <c r="E6" s="40" t="s">
        <v>48</v>
      </c>
      <c r="F6" s="41" t="s">
        <v>201</v>
      </c>
      <c r="G6" s="42" t="s">
        <v>202</v>
      </c>
      <c r="H6" s="168"/>
      <c r="I6" s="51"/>
    </row>
    <row r="7" spans="1:9" ht="24.75" customHeight="1">
      <c r="A7" s="113" t="s">
        <v>257</v>
      </c>
      <c r="B7" s="116" t="s">
        <v>339</v>
      </c>
      <c r="C7" s="23">
        <v>1.8</v>
      </c>
      <c r="D7" s="53"/>
      <c r="E7" s="53"/>
      <c r="F7" s="53"/>
      <c r="G7" s="22"/>
      <c r="H7" s="54">
        <v>1.8</v>
      </c>
      <c r="I7" s="52"/>
    </row>
    <row r="8" spans="1:9" ht="24.75" customHeight="1">
      <c r="A8" s="44"/>
      <c r="B8" s="44"/>
      <c r="C8" s="44"/>
      <c r="D8" s="44"/>
      <c r="E8" s="45"/>
      <c r="F8" s="47"/>
      <c r="G8" s="47"/>
      <c r="H8" s="46"/>
      <c r="I8" s="49"/>
    </row>
    <row r="9" spans="1:9" ht="24.75" customHeight="1">
      <c r="A9" s="44"/>
      <c r="B9" s="44"/>
      <c r="C9" s="44"/>
      <c r="D9" s="44"/>
      <c r="E9" s="48"/>
      <c r="F9" s="44"/>
      <c r="G9" s="44"/>
      <c r="H9" s="46"/>
      <c r="I9" s="49"/>
    </row>
    <row r="10" spans="1:9" ht="24.75" customHeight="1">
      <c r="A10" s="44"/>
      <c r="B10" s="44"/>
      <c r="C10" s="44"/>
      <c r="D10" s="44"/>
      <c r="E10" s="48"/>
      <c r="F10" s="44"/>
      <c r="G10" s="44"/>
      <c r="H10" s="46"/>
      <c r="I10" s="49"/>
    </row>
    <row r="11" ht="24.75" customHeight="1"/>
    <row r="12" ht="24.7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984251968503937" bottom="0.4724409448818898" header="0.5118110236220472" footer="0.35433070866141736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0"/>
  <sheetViews>
    <sheetView zoomScalePageLayoutView="0" workbookViewId="0" topLeftCell="A1">
      <selection activeCell="E9" sqref="E9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56.87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80"/>
      <c r="B1" s="180"/>
      <c r="C1" s="180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203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134" t="s">
        <v>204</v>
      </c>
      <c r="B3" s="134"/>
      <c r="C3" s="134"/>
      <c r="D3" s="134"/>
      <c r="E3" s="134"/>
      <c r="F3" s="134"/>
      <c r="G3" s="134"/>
      <c r="H3" s="134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6" t="s">
        <v>226</v>
      </c>
      <c r="B4" s="6"/>
      <c r="C4" s="6"/>
      <c r="D4" s="6"/>
      <c r="E4" s="6"/>
      <c r="F4" s="7"/>
      <c r="G4" s="7"/>
      <c r="H4" s="8" t="s">
        <v>4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9" t="s">
        <v>32</v>
      </c>
      <c r="B5" s="9"/>
      <c r="C5" s="9"/>
      <c r="D5" s="10"/>
      <c r="E5" s="11"/>
      <c r="F5" s="143" t="s">
        <v>205</v>
      </c>
      <c r="G5" s="143"/>
      <c r="H5" s="14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2" t="s">
        <v>43</v>
      </c>
      <c r="B6" s="13"/>
      <c r="C6" s="14"/>
      <c r="D6" s="181" t="s">
        <v>44</v>
      </c>
      <c r="E6" s="141" t="s">
        <v>62</v>
      </c>
      <c r="F6" s="135" t="s">
        <v>33</v>
      </c>
      <c r="G6" s="135" t="s">
        <v>58</v>
      </c>
      <c r="H6" s="143" t="s">
        <v>59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16" t="s">
        <v>53</v>
      </c>
      <c r="B7" s="17" t="s">
        <v>54</v>
      </c>
      <c r="C7" s="18" t="s">
        <v>55</v>
      </c>
      <c r="D7" s="183"/>
      <c r="E7" s="142"/>
      <c r="F7" s="136"/>
      <c r="G7" s="136"/>
      <c r="H7" s="144"/>
      <c r="I7" s="33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21" customHeight="1">
      <c r="A8" s="21"/>
      <c r="B8" s="21"/>
      <c r="C8" s="21"/>
      <c r="D8" s="21"/>
      <c r="E8" s="21"/>
      <c r="F8" s="22"/>
      <c r="G8" s="23"/>
      <c r="H8" s="22"/>
      <c r="I8" s="3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</row>
    <row r="9" spans="1:245" ht="21" customHeight="1">
      <c r="A9" s="21"/>
      <c r="B9" s="21"/>
      <c r="C9" s="21"/>
      <c r="D9" s="21"/>
      <c r="E9" s="21"/>
      <c r="F9" s="22"/>
      <c r="G9" s="23"/>
      <c r="H9" s="22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21" customHeight="1">
      <c r="A10" s="21"/>
      <c r="B10" s="21"/>
      <c r="C10" s="21"/>
      <c r="D10" s="21"/>
      <c r="E10" s="21"/>
      <c r="F10" s="22"/>
      <c r="G10" s="23"/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21" customHeight="1">
      <c r="A11" s="21"/>
      <c r="B11" s="21"/>
      <c r="C11" s="21"/>
      <c r="D11" s="21"/>
      <c r="E11" s="21"/>
      <c r="F11" s="22"/>
      <c r="G11" s="23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21" customHeight="1">
      <c r="A12" s="21"/>
      <c r="B12" s="21"/>
      <c r="C12" s="21"/>
      <c r="D12" s="21"/>
      <c r="E12" s="21"/>
      <c r="F12" s="22"/>
      <c r="G12" s="23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21" customHeight="1">
      <c r="A13" s="21"/>
      <c r="B13" s="21"/>
      <c r="C13" s="21"/>
      <c r="D13" s="21"/>
      <c r="E13" s="21"/>
      <c r="F13" s="22"/>
      <c r="G13" s="23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5"/>
      <c r="E18" s="25"/>
      <c r="F18" s="25"/>
      <c r="G18" s="25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5"/>
      <c r="E19" s="25"/>
      <c r="F19" s="25"/>
      <c r="G19" s="25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5"/>
      <c r="E21" s="25"/>
      <c r="F21" s="25"/>
      <c r="G21" s="25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5"/>
      <c r="E22" s="25"/>
      <c r="F22" s="25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4"/>
      <c r="E24" s="26"/>
      <c r="F24" s="26"/>
      <c r="G24" s="2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6"/>
      <c r="F25" s="26"/>
      <c r="G25" s="26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4"/>
      <c r="E27" s="27"/>
      <c r="F27" s="27"/>
      <c r="G27" s="27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8"/>
      <c r="B28" s="28"/>
      <c r="C28" s="28"/>
      <c r="D28" s="28"/>
      <c r="E28" s="29"/>
      <c r="F28" s="29"/>
      <c r="G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28"/>
      <c r="B30" s="28"/>
      <c r="C30" s="28"/>
      <c r="D30" s="28"/>
      <c r="E30" s="28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2"/>
      <c r="F35" s="28"/>
      <c r="G35" s="28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2"/>
      <c r="B36" s="32"/>
      <c r="C36" s="32"/>
      <c r="D36" s="32"/>
      <c r="E36" s="32"/>
      <c r="F36" s="28"/>
      <c r="G36" s="28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</row>
    <row r="37" spans="1:245" ht="19.5" customHeight="1">
      <c r="A37" s="32"/>
      <c r="B37" s="32"/>
      <c r="C37" s="32"/>
      <c r="D37" s="32"/>
      <c r="E37" s="32"/>
      <c r="F37" s="28"/>
      <c r="G37" s="28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</row>
    <row r="38" spans="1:245" ht="19.5" customHeight="1">
      <c r="A38" s="32"/>
      <c r="B38" s="32"/>
      <c r="C38" s="32"/>
      <c r="D38" s="32"/>
      <c r="E38" s="32"/>
      <c r="F38" s="28"/>
      <c r="G38" s="28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</row>
    <row r="39" spans="1:245" ht="19.5" customHeight="1">
      <c r="A39" s="32"/>
      <c r="B39" s="32"/>
      <c r="C39" s="32"/>
      <c r="D39" s="32"/>
      <c r="E39" s="32"/>
      <c r="F39" s="28"/>
      <c r="G39" s="28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</row>
    <row r="40" spans="1:245" ht="19.5" customHeight="1">
      <c r="A40" s="32"/>
      <c r="B40" s="32"/>
      <c r="C40" s="32"/>
      <c r="D40" s="32"/>
      <c r="E40" s="32"/>
      <c r="F40" s="28"/>
      <c r="G40" s="28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12" sqref="C12"/>
    </sheetView>
  </sheetViews>
  <sheetFormatPr defaultColWidth="6.875" defaultRowHeight="12.75" customHeight="1"/>
  <cols>
    <col min="1" max="1" width="13.75390625" style="2" customWidth="1"/>
    <col min="2" max="2" width="24.87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206</v>
      </c>
      <c r="I1" s="51"/>
    </row>
    <row r="2" spans="1:9" ht="25.5" customHeight="1">
      <c r="A2" s="134" t="s">
        <v>207</v>
      </c>
      <c r="B2" s="134"/>
      <c r="C2" s="134"/>
      <c r="D2" s="134"/>
      <c r="E2" s="134"/>
      <c r="F2" s="134"/>
      <c r="G2" s="134"/>
      <c r="H2" s="134"/>
      <c r="I2" s="51"/>
    </row>
    <row r="3" spans="1:9" ht="19.5" customHeight="1">
      <c r="A3" s="7" t="s">
        <v>226</v>
      </c>
      <c r="B3" s="37"/>
      <c r="C3" s="37"/>
      <c r="D3" s="37"/>
      <c r="E3" s="37"/>
      <c r="F3" s="37"/>
      <c r="G3" s="37"/>
      <c r="H3" s="8" t="s">
        <v>4</v>
      </c>
      <c r="I3" s="51"/>
    </row>
    <row r="4" spans="1:9" ht="19.5" customHeight="1">
      <c r="A4" s="141" t="s">
        <v>197</v>
      </c>
      <c r="B4" s="141" t="s">
        <v>198</v>
      </c>
      <c r="C4" s="143" t="s">
        <v>199</v>
      </c>
      <c r="D4" s="143"/>
      <c r="E4" s="143"/>
      <c r="F4" s="143"/>
      <c r="G4" s="143"/>
      <c r="H4" s="143"/>
      <c r="I4" s="51"/>
    </row>
    <row r="5" spans="1:9" ht="19.5" customHeight="1">
      <c r="A5" s="141"/>
      <c r="B5" s="141"/>
      <c r="C5" s="150" t="s">
        <v>33</v>
      </c>
      <c r="D5" s="165" t="s">
        <v>128</v>
      </c>
      <c r="E5" s="38" t="s">
        <v>200</v>
      </c>
      <c r="F5" s="39"/>
      <c r="G5" s="39"/>
      <c r="H5" s="167" t="s">
        <v>133</v>
      </c>
      <c r="I5" s="51"/>
    </row>
    <row r="6" spans="1:9" ht="33.75" customHeight="1">
      <c r="A6" s="142"/>
      <c r="B6" s="142"/>
      <c r="C6" s="182"/>
      <c r="D6" s="136"/>
      <c r="E6" s="40" t="s">
        <v>48</v>
      </c>
      <c r="F6" s="41" t="s">
        <v>201</v>
      </c>
      <c r="G6" s="42" t="s">
        <v>202</v>
      </c>
      <c r="H6" s="168"/>
      <c r="I6" s="51"/>
    </row>
    <row r="7" spans="1:9" ht="19.5" customHeight="1">
      <c r="A7" s="43"/>
      <c r="B7" s="43"/>
      <c r="C7" s="22"/>
      <c r="D7" s="22"/>
      <c r="E7" s="22"/>
      <c r="F7" s="22"/>
      <c r="G7" s="22"/>
      <c r="H7" s="22"/>
      <c r="I7" s="52"/>
    </row>
    <row r="8" spans="1:9" ht="19.5" customHeight="1">
      <c r="A8" s="44"/>
      <c r="B8" s="44"/>
      <c r="C8" s="44"/>
      <c r="D8" s="44"/>
      <c r="E8" s="45"/>
      <c r="F8" s="44"/>
      <c r="G8" s="44"/>
      <c r="H8" s="46"/>
      <c r="I8" s="51"/>
    </row>
    <row r="9" spans="1:9" ht="19.5" customHeight="1">
      <c r="A9" s="44"/>
      <c r="B9" s="44"/>
      <c r="C9" s="44"/>
      <c r="D9" s="44"/>
      <c r="E9" s="45"/>
      <c r="F9" s="47"/>
      <c r="G9" s="47"/>
      <c r="H9" s="46"/>
      <c r="I9" s="49"/>
    </row>
    <row r="10" spans="1:9" ht="19.5" customHeight="1">
      <c r="A10" s="44"/>
      <c r="B10" s="44"/>
      <c r="C10" s="44"/>
      <c r="D10" s="44"/>
      <c r="E10" s="48"/>
      <c r="F10" s="44"/>
      <c r="G10" s="44"/>
      <c r="H10" s="46"/>
      <c r="I10" s="49"/>
    </row>
    <row r="11" spans="1:9" ht="19.5" customHeight="1">
      <c r="A11" s="44"/>
      <c r="B11" s="44"/>
      <c r="C11" s="44"/>
      <c r="D11" s="44"/>
      <c r="E11" s="48"/>
      <c r="F11" s="44"/>
      <c r="G11" s="44"/>
      <c r="H11" s="46"/>
      <c r="I11" s="49"/>
    </row>
    <row r="12" spans="1:9" ht="19.5" customHeight="1">
      <c r="A12" s="44"/>
      <c r="B12" s="44"/>
      <c r="C12" s="44"/>
      <c r="D12" s="44"/>
      <c r="E12" s="45"/>
      <c r="F12" s="44"/>
      <c r="G12" s="44"/>
      <c r="H12" s="46"/>
      <c r="I12" s="49"/>
    </row>
    <row r="13" spans="1:9" ht="19.5" customHeight="1">
      <c r="A13" s="44"/>
      <c r="B13" s="44"/>
      <c r="C13" s="44"/>
      <c r="D13" s="44"/>
      <c r="E13" s="45"/>
      <c r="F13" s="44"/>
      <c r="G13" s="44"/>
      <c r="H13" s="46"/>
      <c r="I13" s="49"/>
    </row>
    <row r="14" spans="1:9" ht="19.5" customHeight="1">
      <c r="A14" s="49"/>
      <c r="B14" s="49"/>
      <c r="C14" s="49"/>
      <c r="D14" s="49"/>
      <c r="E14" s="50"/>
      <c r="F14" s="49"/>
      <c r="G14" s="49"/>
      <c r="H14" s="49"/>
      <c r="I14" s="49"/>
    </row>
    <row r="15" spans="1:9" ht="19.5" customHeight="1">
      <c r="A15" s="49"/>
      <c r="B15" s="49"/>
      <c r="C15" s="49"/>
      <c r="D15" s="49"/>
      <c r="E15" s="50"/>
      <c r="F15" s="49"/>
      <c r="G15" s="49"/>
      <c r="H15" s="49"/>
      <c r="I15" s="49"/>
    </row>
    <row r="16" spans="1:9" ht="19.5" customHeight="1">
      <c r="A16" s="49"/>
      <c r="B16" s="49"/>
      <c r="C16" s="49"/>
      <c r="D16" s="49"/>
      <c r="E16" s="50"/>
      <c r="F16" s="49"/>
      <c r="G16" s="49"/>
      <c r="H16" s="49"/>
      <c r="I16" s="4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1"/>
  <sheetViews>
    <sheetView zoomScalePageLayoutView="0" workbookViewId="0" topLeftCell="A1">
      <selection activeCell="J11" sqref="J11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50.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80"/>
      <c r="B1" s="180"/>
      <c r="C1" s="180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208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134" t="s">
        <v>209</v>
      </c>
      <c r="B3" s="134"/>
      <c r="C3" s="134"/>
      <c r="D3" s="134"/>
      <c r="E3" s="134"/>
      <c r="F3" s="134"/>
      <c r="G3" s="134"/>
      <c r="H3" s="134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6" t="s">
        <v>231</v>
      </c>
      <c r="B4" s="6"/>
      <c r="C4" s="6"/>
      <c r="D4" s="6"/>
      <c r="E4" s="6"/>
      <c r="F4" s="7"/>
      <c r="G4" s="7"/>
      <c r="H4" s="8" t="s">
        <v>4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9" t="s">
        <v>32</v>
      </c>
      <c r="B5" s="9"/>
      <c r="C5" s="9"/>
      <c r="D5" s="10"/>
      <c r="E5" s="11"/>
      <c r="F5" s="143" t="s">
        <v>210</v>
      </c>
      <c r="G5" s="143"/>
      <c r="H5" s="14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2" t="s">
        <v>43</v>
      </c>
      <c r="B6" s="13"/>
      <c r="C6" s="14"/>
      <c r="D6" s="181" t="s">
        <v>44</v>
      </c>
      <c r="E6" s="141" t="s">
        <v>62</v>
      </c>
      <c r="F6" s="135" t="s">
        <v>33</v>
      </c>
      <c r="G6" s="135" t="s">
        <v>58</v>
      </c>
      <c r="H6" s="143" t="s">
        <v>59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16" t="s">
        <v>53</v>
      </c>
      <c r="B7" s="17" t="s">
        <v>54</v>
      </c>
      <c r="C7" s="18" t="s">
        <v>55</v>
      </c>
      <c r="D7" s="183"/>
      <c r="E7" s="142"/>
      <c r="F7" s="136"/>
      <c r="G7" s="136"/>
      <c r="H7" s="144"/>
      <c r="I7" s="33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24" customHeight="1">
      <c r="A8" s="21"/>
      <c r="B8" s="21"/>
      <c r="C8" s="21"/>
      <c r="D8" s="21"/>
      <c r="E8" s="21"/>
      <c r="F8" s="22"/>
      <c r="G8" s="23"/>
      <c r="H8" s="22"/>
      <c r="I8" s="3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</row>
    <row r="9" spans="1:245" ht="24" customHeight="1">
      <c r="A9" s="21"/>
      <c r="B9" s="21"/>
      <c r="C9" s="21"/>
      <c r="D9" s="21"/>
      <c r="E9" s="21"/>
      <c r="F9" s="22"/>
      <c r="G9" s="23"/>
      <c r="H9" s="22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24" customHeight="1">
      <c r="A10" s="21"/>
      <c r="B10" s="21"/>
      <c r="C10" s="21"/>
      <c r="D10" s="21"/>
      <c r="E10" s="21"/>
      <c r="F10" s="22"/>
      <c r="G10" s="23"/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24" customHeight="1">
      <c r="A11" s="21"/>
      <c r="B11" s="21"/>
      <c r="C11" s="21"/>
      <c r="D11" s="21"/>
      <c r="E11" s="21"/>
      <c r="F11" s="22"/>
      <c r="G11" s="23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24" customHeight="1">
      <c r="A12" s="21"/>
      <c r="B12" s="21"/>
      <c r="C12" s="21"/>
      <c r="D12" s="21"/>
      <c r="E12" s="21"/>
      <c r="F12" s="22"/>
      <c r="G12" s="23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24" customHeight="1">
      <c r="A13" s="21"/>
      <c r="B13" s="21"/>
      <c r="C13" s="21"/>
      <c r="D13" s="21"/>
      <c r="E13" s="21"/>
      <c r="F13" s="22"/>
      <c r="G13" s="23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32"/>
      <c r="B14" s="32"/>
      <c r="C14" s="32"/>
      <c r="D14" s="32"/>
      <c r="E14" s="32"/>
      <c r="F14" s="28"/>
      <c r="G14" s="28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32"/>
      <c r="B15" s="32"/>
      <c r="C15" s="32"/>
      <c r="D15" s="32"/>
      <c r="E15" s="32"/>
      <c r="F15" s="28"/>
      <c r="G15" s="28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32"/>
      <c r="B16" s="32"/>
      <c r="C16" s="32"/>
      <c r="D16" s="32"/>
      <c r="E16" s="32"/>
      <c r="F16" s="28"/>
      <c r="G16" s="28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32"/>
      <c r="B17" s="32"/>
      <c r="C17" s="32"/>
      <c r="D17" s="32"/>
      <c r="E17" s="32"/>
      <c r="F17" s="28"/>
      <c r="G17" s="28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32"/>
      <c r="B18" s="32"/>
      <c r="C18" s="32"/>
      <c r="D18" s="32"/>
      <c r="E18" s="32"/>
      <c r="F18" s="28"/>
      <c r="G18" s="28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32"/>
      <c r="B19" s="32"/>
      <c r="C19" s="32"/>
      <c r="D19" s="32"/>
      <c r="E19" s="32"/>
      <c r="F19" s="28"/>
      <c r="G19" s="28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32"/>
      <c r="B20" s="32"/>
      <c r="C20" s="32"/>
      <c r="D20" s="32"/>
      <c r="E20" s="32"/>
      <c r="F20" s="28"/>
      <c r="G20" s="28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32"/>
      <c r="B21" s="32"/>
      <c r="C21" s="32"/>
      <c r="D21" s="32"/>
      <c r="E21" s="32"/>
      <c r="F21" s="28"/>
      <c r="G21" s="28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100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6" sqref="K6"/>
    </sheetView>
  </sheetViews>
  <sheetFormatPr defaultColWidth="7.00390625" defaultRowHeight="14.25"/>
  <cols>
    <col min="1" max="1" width="3.75390625" style="1" customWidth="1"/>
    <col min="2" max="2" width="3.125" style="1" customWidth="1"/>
    <col min="3" max="3" width="10.875" style="1" customWidth="1"/>
    <col min="4" max="4" width="9.00390625" style="1" customWidth="1"/>
    <col min="5" max="5" width="9.875" style="1" customWidth="1"/>
    <col min="6" max="6" width="8.75390625" style="1" customWidth="1"/>
    <col min="7" max="7" width="22.25390625" style="1" customWidth="1"/>
    <col min="8" max="8" width="18.375" style="1" customWidth="1"/>
    <col min="9" max="9" width="20.125" style="1" customWidth="1"/>
    <col min="10" max="10" width="16.75390625" style="1" customWidth="1"/>
    <col min="11" max="11" width="24.875" style="1" customWidth="1"/>
    <col min="12" max="12" width="13.75390625" style="1" customWidth="1"/>
    <col min="13" max="13" width="18.125" style="1" customWidth="1"/>
    <col min="14" max="16384" width="7.00390625" style="1" customWidth="1"/>
  </cols>
  <sheetData>
    <row r="1" spans="1:13" ht="26.25" customHeight="1">
      <c r="A1" s="193" t="s">
        <v>211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4.25">
      <c r="A2" s="125"/>
      <c r="B2" s="194" t="s">
        <v>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7.25" customHeight="1">
      <c r="A3" s="192" t="s">
        <v>212</v>
      </c>
      <c r="B3" s="192"/>
      <c r="C3" s="192"/>
      <c r="D3" s="192" t="s">
        <v>213</v>
      </c>
      <c r="E3" s="192"/>
      <c r="F3" s="192"/>
      <c r="G3" s="192" t="s">
        <v>214</v>
      </c>
      <c r="H3" s="192" t="s">
        <v>215</v>
      </c>
      <c r="I3" s="192"/>
      <c r="J3" s="192"/>
      <c r="K3" s="192"/>
      <c r="L3" s="192"/>
      <c r="M3" s="192"/>
    </row>
    <row r="4" spans="1:13" ht="17.25" customHeight="1">
      <c r="A4" s="192"/>
      <c r="B4" s="192"/>
      <c r="C4" s="192"/>
      <c r="D4" s="192"/>
      <c r="E4" s="192"/>
      <c r="F4" s="192"/>
      <c r="G4" s="192"/>
      <c r="H4" s="192" t="s">
        <v>216</v>
      </c>
      <c r="I4" s="192"/>
      <c r="J4" s="195" t="s">
        <v>217</v>
      </c>
      <c r="K4" s="195"/>
      <c r="L4" s="195" t="s">
        <v>218</v>
      </c>
      <c r="M4" s="195"/>
    </row>
    <row r="5" spans="1:13" ht="17.25" customHeight="1">
      <c r="A5" s="192"/>
      <c r="B5" s="192"/>
      <c r="C5" s="192"/>
      <c r="D5" s="126" t="s">
        <v>219</v>
      </c>
      <c r="E5" s="126" t="s">
        <v>220</v>
      </c>
      <c r="F5" s="126" t="s">
        <v>221</v>
      </c>
      <c r="G5" s="126"/>
      <c r="H5" s="126" t="s">
        <v>222</v>
      </c>
      <c r="I5" s="127" t="s">
        <v>380</v>
      </c>
      <c r="J5" s="127" t="s">
        <v>222</v>
      </c>
      <c r="K5" s="126" t="s">
        <v>223</v>
      </c>
      <c r="L5" s="126" t="s">
        <v>222</v>
      </c>
      <c r="M5" s="127" t="s">
        <v>223</v>
      </c>
    </row>
    <row r="6" spans="1:13" ht="43.5" customHeight="1">
      <c r="A6" s="184" t="s">
        <v>340</v>
      </c>
      <c r="B6" s="184"/>
      <c r="C6" s="184"/>
      <c r="D6" s="188">
        <v>6</v>
      </c>
      <c r="E6" s="188">
        <v>6</v>
      </c>
      <c r="F6" s="188">
        <v>0</v>
      </c>
      <c r="G6" s="184" t="s">
        <v>369</v>
      </c>
      <c r="H6" s="1" t="s">
        <v>365</v>
      </c>
      <c r="I6" s="129" t="s">
        <v>370</v>
      </c>
      <c r="J6" s="128" t="s">
        <v>372</v>
      </c>
      <c r="K6" s="129" t="s">
        <v>384</v>
      </c>
      <c r="L6" s="188" t="s">
        <v>362</v>
      </c>
      <c r="M6" s="185" t="s">
        <v>363</v>
      </c>
    </row>
    <row r="7" spans="1:13" ht="53.25" customHeight="1">
      <c r="A7" s="184"/>
      <c r="B7" s="184"/>
      <c r="C7" s="184"/>
      <c r="D7" s="188"/>
      <c r="E7" s="188"/>
      <c r="F7" s="188"/>
      <c r="G7" s="184"/>
      <c r="H7" s="128" t="s">
        <v>364</v>
      </c>
      <c r="I7" s="129" t="s">
        <v>378</v>
      </c>
      <c r="J7" s="128"/>
      <c r="K7" s="129"/>
      <c r="L7" s="188"/>
      <c r="M7" s="186"/>
    </row>
    <row r="8" spans="1:13" ht="17.25" customHeight="1">
      <c r="A8" s="184"/>
      <c r="B8" s="184"/>
      <c r="C8" s="184"/>
      <c r="D8" s="188"/>
      <c r="E8" s="188"/>
      <c r="F8" s="188"/>
      <c r="G8" s="184"/>
      <c r="H8" s="128" t="s">
        <v>360</v>
      </c>
      <c r="I8" s="129" t="s">
        <v>361</v>
      </c>
      <c r="J8" s="128"/>
      <c r="K8" s="129"/>
      <c r="L8" s="188"/>
      <c r="M8" s="187"/>
    </row>
    <row r="9" spans="1:13" ht="24.75" customHeight="1">
      <c r="A9" s="184" t="s">
        <v>341</v>
      </c>
      <c r="B9" s="184"/>
      <c r="C9" s="184"/>
      <c r="D9" s="188">
        <v>30</v>
      </c>
      <c r="E9" s="188">
        <v>30</v>
      </c>
      <c r="F9" s="188">
        <v>0</v>
      </c>
      <c r="G9" s="184" t="s">
        <v>383</v>
      </c>
      <c r="H9" s="128" t="s">
        <v>364</v>
      </c>
      <c r="I9" s="129" t="s">
        <v>381</v>
      </c>
      <c r="J9" s="128" t="s">
        <v>368</v>
      </c>
      <c r="K9" s="129" t="s">
        <v>382</v>
      </c>
      <c r="L9" s="188" t="s">
        <v>362</v>
      </c>
      <c r="M9" s="184" t="s">
        <v>373</v>
      </c>
    </row>
    <row r="10" spans="1:13" ht="17.25" customHeight="1">
      <c r="A10" s="184"/>
      <c r="B10" s="184"/>
      <c r="C10" s="184"/>
      <c r="D10" s="188"/>
      <c r="E10" s="188"/>
      <c r="F10" s="188"/>
      <c r="G10" s="184"/>
      <c r="H10" s="128" t="s">
        <v>360</v>
      </c>
      <c r="I10" s="129" t="s">
        <v>361</v>
      </c>
      <c r="J10" s="128"/>
      <c r="K10" s="129"/>
      <c r="L10" s="188"/>
      <c r="M10" s="184"/>
    </row>
    <row r="11" spans="1:13" ht="17.25" customHeight="1">
      <c r="A11" s="184"/>
      <c r="B11" s="184"/>
      <c r="C11" s="184"/>
      <c r="D11" s="188"/>
      <c r="E11" s="188"/>
      <c r="F11" s="188"/>
      <c r="G11" s="184"/>
      <c r="H11" s="128" t="s">
        <v>375</v>
      </c>
      <c r="I11" s="130">
        <v>1</v>
      </c>
      <c r="J11" s="128" t="s">
        <v>376</v>
      </c>
      <c r="K11" s="129" t="s">
        <v>377</v>
      </c>
      <c r="L11" s="188"/>
      <c r="M11" s="184"/>
    </row>
    <row r="12" spans="1:13" ht="42" customHeight="1">
      <c r="A12" s="184" t="s">
        <v>342</v>
      </c>
      <c r="B12" s="184"/>
      <c r="C12" s="184"/>
      <c r="D12" s="188">
        <v>11.21</v>
      </c>
      <c r="E12" s="188">
        <v>11.21</v>
      </c>
      <c r="F12" s="188">
        <v>0</v>
      </c>
      <c r="G12" s="184" t="s">
        <v>371</v>
      </c>
      <c r="H12" s="128" t="s">
        <v>364</v>
      </c>
      <c r="I12" s="129" t="s">
        <v>379</v>
      </c>
      <c r="J12" s="128" t="s">
        <v>372</v>
      </c>
      <c r="K12" s="129" t="s">
        <v>374</v>
      </c>
      <c r="L12" s="188" t="s">
        <v>362</v>
      </c>
      <c r="M12" s="185" t="s">
        <v>363</v>
      </c>
    </row>
    <row r="13" spans="1:13" ht="17.25" customHeight="1">
      <c r="A13" s="184"/>
      <c r="B13" s="184"/>
      <c r="C13" s="184"/>
      <c r="D13" s="188"/>
      <c r="E13" s="188"/>
      <c r="F13" s="188"/>
      <c r="G13" s="184"/>
      <c r="H13" s="128" t="s">
        <v>360</v>
      </c>
      <c r="I13" s="129" t="s">
        <v>361</v>
      </c>
      <c r="J13" s="128"/>
      <c r="K13" s="129"/>
      <c r="L13" s="188"/>
      <c r="M13" s="186"/>
    </row>
    <row r="14" spans="1:13" ht="17.25" customHeight="1">
      <c r="A14" s="184"/>
      <c r="B14" s="184"/>
      <c r="C14" s="184"/>
      <c r="D14" s="188"/>
      <c r="E14" s="188"/>
      <c r="F14" s="188"/>
      <c r="G14" s="184"/>
      <c r="H14" s="128" t="s">
        <v>375</v>
      </c>
      <c r="I14" s="130">
        <v>1</v>
      </c>
      <c r="J14" s="128" t="s">
        <v>376</v>
      </c>
      <c r="K14" s="129" t="s">
        <v>377</v>
      </c>
      <c r="L14" s="188"/>
      <c r="M14" s="187"/>
    </row>
    <row r="15" spans="1:13" ht="86.25" customHeight="1">
      <c r="A15" s="184" t="s">
        <v>343</v>
      </c>
      <c r="B15" s="184"/>
      <c r="C15" s="184"/>
      <c r="D15" s="188">
        <v>5</v>
      </c>
      <c r="E15" s="188">
        <v>5</v>
      </c>
      <c r="F15" s="188">
        <v>0</v>
      </c>
      <c r="G15" s="184" t="s">
        <v>347</v>
      </c>
      <c r="H15" s="128" t="s">
        <v>346</v>
      </c>
      <c r="I15" s="129" t="s">
        <v>350</v>
      </c>
      <c r="J15" s="128" t="s">
        <v>351</v>
      </c>
      <c r="K15" s="129" t="s">
        <v>354</v>
      </c>
      <c r="L15" s="189" t="s">
        <v>355</v>
      </c>
      <c r="M15" s="185" t="s">
        <v>373</v>
      </c>
    </row>
    <row r="16" spans="1:13" ht="17.25" customHeight="1">
      <c r="A16" s="184"/>
      <c r="B16" s="184"/>
      <c r="C16" s="184"/>
      <c r="D16" s="188"/>
      <c r="E16" s="188"/>
      <c r="F16" s="188"/>
      <c r="G16" s="184"/>
      <c r="H16" s="128" t="s">
        <v>348</v>
      </c>
      <c r="I16" s="129" t="s">
        <v>349</v>
      </c>
      <c r="J16" s="128"/>
      <c r="K16" s="129"/>
      <c r="L16" s="190"/>
      <c r="M16" s="186"/>
    </row>
    <row r="17" spans="1:13" ht="45" customHeight="1">
      <c r="A17" s="184"/>
      <c r="B17" s="184"/>
      <c r="C17" s="184"/>
      <c r="D17" s="188"/>
      <c r="E17" s="188"/>
      <c r="F17" s="188"/>
      <c r="G17" s="184"/>
      <c r="H17" s="128" t="s">
        <v>352</v>
      </c>
      <c r="I17" s="129" t="s">
        <v>353</v>
      </c>
      <c r="J17" s="128"/>
      <c r="K17" s="129"/>
      <c r="L17" s="191"/>
      <c r="M17" s="187"/>
    </row>
    <row r="18" spans="1:13" ht="24.75" customHeight="1">
      <c r="A18" s="184" t="s">
        <v>344</v>
      </c>
      <c r="B18" s="184"/>
      <c r="C18" s="184"/>
      <c r="D18" s="188">
        <v>2</v>
      </c>
      <c r="E18" s="188">
        <v>2</v>
      </c>
      <c r="F18" s="188">
        <v>0</v>
      </c>
      <c r="G18" s="184" t="s">
        <v>345</v>
      </c>
      <c r="H18" s="128" t="s">
        <v>356</v>
      </c>
      <c r="I18" s="129" t="s">
        <v>357</v>
      </c>
      <c r="J18" s="128" t="s">
        <v>366</v>
      </c>
      <c r="K18" s="129" t="s">
        <v>367</v>
      </c>
      <c r="L18" s="188" t="s">
        <v>362</v>
      </c>
      <c r="M18" s="185" t="s">
        <v>363</v>
      </c>
    </row>
    <row r="19" spans="1:13" ht="17.25" customHeight="1">
      <c r="A19" s="184"/>
      <c r="B19" s="184"/>
      <c r="C19" s="184"/>
      <c r="D19" s="188"/>
      <c r="E19" s="188"/>
      <c r="F19" s="188"/>
      <c r="G19" s="184"/>
      <c r="H19" s="128" t="s">
        <v>358</v>
      </c>
      <c r="I19" s="129" t="s">
        <v>359</v>
      </c>
      <c r="J19" s="128"/>
      <c r="K19" s="129"/>
      <c r="L19" s="188"/>
      <c r="M19" s="186"/>
    </row>
    <row r="20" spans="1:13" ht="17.25" customHeight="1">
      <c r="A20" s="184"/>
      <c r="B20" s="184"/>
      <c r="C20" s="184"/>
      <c r="D20" s="188"/>
      <c r="E20" s="188"/>
      <c r="F20" s="188"/>
      <c r="G20" s="184"/>
      <c r="H20" s="128" t="s">
        <v>360</v>
      </c>
      <c r="I20" s="129" t="s">
        <v>361</v>
      </c>
      <c r="J20" s="128"/>
      <c r="K20" s="129"/>
      <c r="L20" s="188"/>
      <c r="M20" s="187"/>
    </row>
  </sheetData>
  <sheetProtection/>
  <mergeCells count="45">
    <mergeCell ref="A1:M1"/>
    <mergeCell ref="B2:M2"/>
    <mergeCell ref="H3:M3"/>
    <mergeCell ref="H4:I4"/>
    <mergeCell ref="J4:K4"/>
    <mergeCell ref="L4:M4"/>
    <mergeCell ref="G3:G4"/>
    <mergeCell ref="A3:C4"/>
    <mergeCell ref="D3:F4"/>
    <mergeCell ref="A5:C5"/>
    <mergeCell ref="D6:D8"/>
    <mergeCell ref="D9:D11"/>
    <mergeCell ref="D12:D14"/>
    <mergeCell ref="D15:D17"/>
    <mergeCell ref="D18:D20"/>
    <mergeCell ref="A6:C8"/>
    <mergeCell ref="A9:C11"/>
    <mergeCell ref="A12:C14"/>
    <mergeCell ref="A15:C17"/>
    <mergeCell ref="F6:F8"/>
    <mergeCell ref="F9:F11"/>
    <mergeCell ref="F12:F14"/>
    <mergeCell ref="F15:F17"/>
    <mergeCell ref="F18:F20"/>
    <mergeCell ref="E6:E8"/>
    <mergeCell ref="E9:E11"/>
    <mergeCell ref="E12:E14"/>
    <mergeCell ref="E15:E17"/>
    <mergeCell ref="E18:E20"/>
    <mergeCell ref="L18:L20"/>
    <mergeCell ref="G6:G8"/>
    <mergeCell ref="G9:G11"/>
    <mergeCell ref="G12:G14"/>
    <mergeCell ref="G15:G17"/>
    <mergeCell ref="G18:G20"/>
    <mergeCell ref="A18:C20"/>
    <mergeCell ref="M6:M8"/>
    <mergeCell ref="M9:M11"/>
    <mergeCell ref="M12:M14"/>
    <mergeCell ref="M15:M17"/>
    <mergeCell ref="M18:M20"/>
    <mergeCell ref="L6:L8"/>
    <mergeCell ref="L9:L11"/>
    <mergeCell ref="L12:L14"/>
    <mergeCell ref="L15:L17"/>
  </mergeCells>
  <printOptions horizontalCentered="1"/>
  <pageMargins left="0.5905511811023623" right="0.5905511811023623" top="0.984251968503937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A1">
      <selection activeCell="D6" sqref="D6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spans="1:31" ht="20.25" customHeight="1">
      <c r="A1" s="73"/>
      <c r="B1" s="73"/>
      <c r="C1" s="73"/>
      <c r="D1" s="36" t="s">
        <v>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20.25" customHeight="1">
      <c r="A2" s="134" t="s">
        <v>3</v>
      </c>
      <c r="B2" s="134"/>
      <c r="C2" s="134"/>
      <c r="D2" s="13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ht="20.25" customHeight="1">
      <c r="A3" s="62" t="s">
        <v>230</v>
      </c>
      <c r="B3" s="62"/>
      <c r="C3" s="34"/>
      <c r="D3" s="8" t="s">
        <v>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1" ht="25.5" customHeight="1">
      <c r="A4" s="74" t="s">
        <v>5</v>
      </c>
      <c r="B4" s="74"/>
      <c r="C4" s="74" t="s">
        <v>6</v>
      </c>
      <c r="D4" s="7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ht="25.5" customHeight="1">
      <c r="A5" s="86" t="s">
        <v>7</v>
      </c>
      <c r="B5" s="86" t="s">
        <v>8</v>
      </c>
      <c r="C5" s="86" t="s">
        <v>7</v>
      </c>
      <c r="D5" s="105" t="s">
        <v>8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ht="25.5" customHeight="1">
      <c r="A6" s="85" t="s">
        <v>9</v>
      </c>
      <c r="B6" s="83">
        <v>188.6</v>
      </c>
      <c r="C6" s="85" t="s">
        <v>10</v>
      </c>
      <c r="D6" s="83">
        <v>173.03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ht="25.5" customHeight="1">
      <c r="A7" s="85" t="s">
        <v>11</v>
      </c>
      <c r="B7" s="83">
        <v>0</v>
      </c>
      <c r="C7" s="85" t="s">
        <v>12</v>
      </c>
      <c r="D7" s="8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ht="25.5" customHeight="1">
      <c r="A8" s="85" t="s">
        <v>13</v>
      </c>
      <c r="B8" s="83">
        <v>0</v>
      </c>
      <c r="C8" s="85" t="s">
        <v>14</v>
      </c>
      <c r="D8" s="83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ht="25.5" customHeight="1">
      <c r="A9" s="85" t="s">
        <v>15</v>
      </c>
      <c r="B9" s="83">
        <v>0</v>
      </c>
      <c r="C9" s="85" t="s">
        <v>16</v>
      </c>
      <c r="D9" s="8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</row>
    <row r="10" spans="1:31" ht="25.5" customHeight="1">
      <c r="A10" s="85" t="s">
        <v>17</v>
      </c>
      <c r="B10" s="83">
        <v>0</v>
      </c>
      <c r="C10" s="85" t="s">
        <v>18</v>
      </c>
      <c r="D10" s="83">
        <v>1.12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ht="25.5" customHeight="1">
      <c r="A11" s="85" t="s">
        <v>19</v>
      </c>
      <c r="B11" s="83">
        <v>0</v>
      </c>
      <c r="C11" s="85" t="s">
        <v>227</v>
      </c>
      <c r="D11" s="83">
        <v>15.65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</row>
    <row r="12" spans="1:31" ht="25.5" customHeight="1">
      <c r="A12" s="85"/>
      <c r="B12" s="83"/>
      <c r="C12" s="85" t="s">
        <v>228</v>
      </c>
      <c r="D12" s="83">
        <v>5.05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</row>
    <row r="13" spans="1:31" ht="25.5" customHeight="1">
      <c r="A13" s="85"/>
      <c r="B13" s="83"/>
      <c r="C13" s="85" t="s">
        <v>229</v>
      </c>
      <c r="D13" s="83">
        <v>8.96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ht="25.5" customHeight="1">
      <c r="A14" s="85"/>
      <c r="B14" s="83"/>
      <c r="C14" s="85"/>
      <c r="D14" s="87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ht="25.5" customHeight="1">
      <c r="A15" s="86" t="s">
        <v>20</v>
      </c>
      <c r="B15" s="87">
        <f>SUM(B6:B14)</f>
        <v>188.6</v>
      </c>
      <c r="C15" s="86" t="s">
        <v>21</v>
      </c>
      <c r="D15" s="87">
        <f>SUM(D6:D14)</f>
        <v>203.81000000000003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ht="25.5" customHeight="1">
      <c r="A16" s="85" t="s">
        <v>22</v>
      </c>
      <c r="B16" s="83"/>
      <c r="C16" s="85" t="s">
        <v>23</v>
      </c>
      <c r="D16" s="8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31" ht="25.5" customHeight="1">
      <c r="A17" s="85" t="s">
        <v>24</v>
      </c>
      <c r="B17" s="83">
        <v>15.21</v>
      </c>
      <c r="C17" s="85" t="s">
        <v>25</v>
      </c>
      <c r="D17" s="83"/>
      <c r="E17" s="94"/>
      <c r="F17" s="94"/>
      <c r="G17" s="106" t="s">
        <v>26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ht="25.5" customHeight="1">
      <c r="A18" s="85"/>
      <c r="B18" s="83"/>
      <c r="C18" s="85" t="s">
        <v>27</v>
      </c>
      <c r="D18" s="8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</row>
    <row r="19" spans="1:31" ht="25.5" customHeight="1">
      <c r="A19" s="85"/>
      <c r="B19" s="89"/>
      <c r="C19" s="85"/>
      <c r="D19" s="87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</row>
    <row r="20" spans="1:31" ht="25.5" customHeight="1">
      <c r="A20" s="86" t="s">
        <v>28</v>
      </c>
      <c r="B20" s="89">
        <f>SUM(B15:B19)</f>
        <v>203.81</v>
      </c>
      <c r="C20" s="86" t="s">
        <v>29</v>
      </c>
      <c r="D20" s="87">
        <f>SUM(D15:D19)</f>
        <v>203.81000000000003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</row>
    <row r="21" spans="1:31" ht="20.25" customHeight="1">
      <c r="A21" s="91"/>
      <c r="B21" s="92"/>
      <c r="C21" s="9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</row>
  </sheetData>
  <sheetProtection/>
  <mergeCells count="1">
    <mergeCell ref="A2:D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D1">
      <selection activeCell="K11" sqref="K11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5.625" style="2" customWidth="1"/>
    <col min="6" max="10" width="10.00390625" style="2" customWidth="1"/>
    <col min="11" max="14" width="9.125" style="2" customWidth="1"/>
    <col min="15" max="15" width="10.375" style="2" customWidth="1"/>
    <col min="16" max="17" width="8.00390625" style="2" customWidth="1"/>
    <col min="18" max="18" width="10.875" style="2" customWidth="1"/>
    <col min="19" max="19" width="7.375" style="2" customWidth="1"/>
    <col min="20" max="20" width="12.375" style="2" customWidth="1"/>
    <col min="21" max="16384" width="6.875" style="2" customWidth="1"/>
  </cols>
  <sheetData>
    <row r="1" spans="1:20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03"/>
      <c r="T1" s="104" t="s">
        <v>30</v>
      </c>
    </row>
    <row r="2" spans="1:20" ht="19.5" customHeight="1">
      <c r="A2" s="134" t="s">
        <v>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9.5" customHeight="1">
      <c r="A3" s="6" t="s">
        <v>226</v>
      </c>
      <c r="B3" s="6"/>
      <c r="C3" s="6"/>
      <c r="D3" s="6"/>
      <c r="E3" s="6"/>
      <c r="F3" s="37"/>
      <c r="G3" s="37"/>
      <c r="H3" s="37"/>
      <c r="I3" s="37"/>
      <c r="J3" s="61"/>
      <c r="K3" s="61"/>
      <c r="L3" s="61"/>
      <c r="M3" s="61"/>
      <c r="N3" s="61"/>
      <c r="O3" s="61"/>
      <c r="P3" s="61"/>
      <c r="Q3" s="61"/>
      <c r="R3" s="61"/>
      <c r="S3" s="28"/>
      <c r="T3" s="8" t="s">
        <v>4</v>
      </c>
    </row>
    <row r="4" spans="1:20" ht="19.5" customHeight="1">
      <c r="A4" s="9" t="s">
        <v>32</v>
      </c>
      <c r="B4" s="9"/>
      <c r="C4" s="9"/>
      <c r="D4" s="10"/>
      <c r="E4" s="11"/>
      <c r="F4" s="135" t="s">
        <v>33</v>
      </c>
      <c r="G4" s="143" t="s">
        <v>34</v>
      </c>
      <c r="H4" s="135" t="s">
        <v>35</v>
      </c>
      <c r="I4" s="135" t="s">
        <v>36</v>
      </c>
      <c r="J4" s="135" t="s">
        <v>37</v>
      </c>
      <c r="K4" s="135" t="s">
        <v>38</v>
      </c>
      <c r="L4" s="135"/>
      <c r="M4" s="139" t="s">
        <v>39</v>
      </c>
      <c r="N4" s="13" t="s">
        <v>40</v>
      </c>
      <c r="O4" s="102"/>
      <c r="P4" s="102"/>
      <c r="Q4" s="102"/>
      <c r="R4" s="102"/>
      <c r="S4" s="135" t="s">
        <v>41</v>
      </c>
      <c r="T4" s="135" t="s">
        <v>42</v>
      </c>
    </row>
    <row r="5" spans="1:20" ht="19.5" customHeight="1">
      <c r="A5" s="12" t="s">
        <v>43</v>
      </c>
      <c r="B5" s="12"/>
      <c r="C5" s="101"/>
      <c r="D5" s="141" t="s">
        <v>44</v>
      </c>
      <c r="E5" s="141" t="s">
        <v>45</v>
      </c>
      <c r="F5" s="135"/>
      <c r="G5" s="143"/>
      <c r="H5" s="135"/>
      <c r="I5" s="135"/>
      <c r="J5" s="135"/>
      <c r="K5" s="137" t="s">
        <v>46</v>
      </c>
      <c r="L5" s="135" t="s">
        <v>47</v>
      </c>
      <c r="M5" s="139"/>
      <c r="N5" s="135" t="s">
        <v>48</v>
      </c>
      <c r="O5" s="135" t="s">
        <v>49</v>
      </c>
      <c r="P5" s="135" t="s">
        <v>50</v>
      </c>
      <c r="Q5" s="135" t="s">
        <v>51</v>
      </c>
      <c r="R5" s="135" t="s">
        <v>52</v>
      </c>
      <c r="S5" s="135"/>
      <c r="T5" s="135"/>
    </row>
    <row r="6" spans="1:20" ht="30.75" customHeight="1">
      <c r="A6" s="17" t="s">
        <v>53</v>
      </c>
      <c r="B6" s="16" t="s">
        <v>54</v>
      </c>
      <c r="C6" s="18" t="s">
        <v>55</v>
      </c>
      <c r="D6" s="142"/>
      <c r="E6" s="142"/>
      <c r="F6" s="136"/>
      <c r="G6" s="144"/>
      <c r="H6" s="136"/>
      <c r="I6" s="136"/>
      <c r="J6" s="136"/>
      <c r="K6" s="138"/>
      <c r="L6" s="136"/>
      <c r="M6" s="140"/>
      <c r="N6" s="136"/>
      <c r="O6" s="136"/>
      <c r="P6" s="136"/>
      <c r="Q6" s="136"/>
      <c r="R6" s="136"/>
      <c r="S6" s="136"/>
      <c r="T6" s="136"/>
    </row>
    <row r="7" spans="1:20" ht="23.25" customHeight="1">
      <c r="A7" s="21"/>
      <c r="B7" s="21"/>
      <c r="C7" s="21"/>
      <c r="D7" s="21"/>
      <c r="E7" s="113" t="s">
        <v>270</v>
      </c>
      <c r="F7" s="22">
        <f>G7+H7</f>
        <v>203.81</v>
      </c>
      <c r="G7" s="22">
        <v>15.21</v>
      </c>
      <c r="H7" s="22">
        <v>188.6</v>
      </c>
      <c r="I7" s="99"/>
      <c r="J7" s="22"/>
      <c r="K7" s="22"/>
      <c r="L7" s="22"/>
      <c r="M7" s="22"/>
      <c r="N7" s="23"/>
      <c r="O7" s="53"/>
      <c r="P7" s="53"/>
      <c r="Q7" s="53"/>
      <c r="R7" s="22"/>
      <c r="S7" s="23"/>
      <c r="T7" s="22"/>
    </row>
    <row r="8" spans="1:20" ht="23.25" customHeight="1">
      <c r="A8" s="21" t="s">
        <v>232</v>
      </c>
      <c r="B8" s="21" t="s">
        <v>233</v>
      </c>
      <c r="C8" s="21" t="s">
        <v>234</v>
      </c>
      <c r="D8" s="21" t="s">
        <v>235</v>
      </c>
      <c r="E8" s="21" t="s">
        <v>236</v>
      </c>
      <c r="F8" s="22">
        <f>G8+H8</f>
        <v>71.67</v>
      </c>
      <c r="G8" s="22"/>
      <c r="H8" s="22">
        <v>71.67</v>
      </c>
      <c r="I8" s="22"/>
      <c r="J8" s="22"/>
      <c r="K8" s="22"/>
      <c r="L8" s="22"/>
      <c r="M8" s="22"/>
      <c r="N8" s="23"/>
      <c r="O8" s="53"/>
      <c r="P8" s="53"/>
      <c r="Q8" s="53"/>
      <c r="R8" s="22"/>
      <c r="S8" s="23"/>
      <c r="T8" s="22"/>
    </row>
    <row r="9" spans="1:20" ht="23.25" customHeight="1">
      <c r="A9" s="21" t="s">
        <v>232</v>
      </c>
      <c r="B9" s="21" t="s">
        <v>233</v>
      </c>
      <c r="C9" s="21" t="s">
        <v>237</v>
      </c>
      <c r="D9" s="21" t="s">
        <v>235</v>
      </c>
      <c r="E9" s="21" t="s">
        <v>240</v>
      </c>
      <c r="F9" s="22">
        <f aca="true" t="shared" si="0" ref="F9:F15">G9+H9</f>
        <v>54.21</v>
      </c>
      <c r="G9" s="22">
        <v>15.21</v>
      </c>
      <c r="H9" s="22">
        <v>39</v>
      </c>
      <c r="I9" s="22"/>
      <c r="J9" s="22"/>
      <c r="K9" s="22"/>
      <c r="L9" s="22"/>
      <c r="M9" s="22"/>
      <c r="N9" s="23"/>
      <c r="O9" s="53"/>
      <c r="P9" s="53"/>
      <c r="Q9" s="53"/>
      <c r="R9" s="22"/>
      <c r="S9" s="23"/>
      <c r="T9" s="22"/>
    </row>
    <row r="10" spans="1:20" ht="23.25" customHeight="1">
      <c r="A10" s="21" t="s">
        <v>232</v>
      </c>
      <c r="B10" s="21" t="s">
        <v>233</v>
      </c>
      <c r="C10" s="21" t="s">
        <v>238</v>
      </c>
      <c r="D10" s="21" t="s">
        <v>235</v>
      </c>
      <c r="E10" s="21" t="s">
        <v>241</v>
      </c>
      <c r="F10" s="22">
        <f t="shared" si="0"/>
        <v>47.15</v>
      </c>
      <c r="G10" s="22"/>
      <c r="H10" s="22">
        <v>47.15</v>
      </c>
      <c r="I10" s="22"/>
      <c r="J10" s="22"/>
      <c r="K10" s="22"/>
      <c r="L10" s="22"/>
      <c r="M10" s="22"/>
      <c r="N10" s="23"/>
      <c r="O10" s="53"/>
      <c r="P10" s="53"/>
      <c r="Q10" s="53"/>
      <c r="R10" s="22"/>
      <c r="S10" s="23"/>
      <c r="T10" s="22"/>
    </row>
    <row r="11" spans="1:20" ht="23.25" customHeight="1">
      <c r="A11" s="21" t="s">
        <v>239</v>
      </c>
      <c r="B11" s="21" t="s">
        <v>237</v>
      </c>
      <c r="C11" s="21" t="s">
        <v>233</v>
      </c>
      <c r="D11" s="21" t="s">
        <v>235</v>
      </c>
      <c r="E11" s="21" t="s">
        <v>242</v>
      </c>
      <c r="F11" s="22">
        <f t="shared" si="0"/>
        <v>1.12</v>
      </c>
      <c r="G11" s="22"/>
      <c r="H11" s="22">
        <v>1.12</v>
      </c>
      <c r="I11" s="22"/>
      <c r="J11" s="22"/>
      <c r="K11" s="22"/>
      <c r="L11" s="22"/>
      <c r="M11" s="22"/>
      <c r="N11" s="23"/>
      <c r="O11" s="53"/>
      <c r="P11" s="53"/>
      <c r="Q11" s="53"/>
      <c r="R11" s="22"/>
      <c r="S11" s="23"/>
      <c r="T11" s="22"/>
    </row>
    <row r="12" spans="1:20" ht="23.25" customHeight="1">
      <c r="A12" s="21" t="s">
        <v>243</v>
      </c>
      <c r="B12" s="21" t="s">
        <v>244</v>
      </c>
      <c r="C12" s="21" t="s">
        <v>244</v>
      </c>
      <c r="D12" s="21" t="s">
        <v>235</v>
      </c>
      <c r="E12" s="21" t="s">
        <v>245</v>
      </c>
      <c r="F12" s="53">
        <f t="shared" si="0"/>
        <v>15.65</v>
      </c>
      <c r="G12" s="53"/>
      <c r="H12" s="53">
        <v>15.65</v>
      </c>
      <c r="I12" s="53"/>
      <c r="J12" s="22"/>
      <c r="K12" s="23"/>
      <c r="L12" s="53"/>
      <c r="M12" s="22"/>
      <c r="N12" s="23"/>
      <c r="O12" s="53"/>
      <c r="P12" s="53"/>
      <c r="Q12" s="53"/>
      <c r="R12" s="22"/>
      <c r="S12" s="23"/>
      <c r="T12" s="22"/>
    </row>
    <row r="13" spans="1:20" ht="23.25" customHeight="1">
      <c r="A13" s="21" t="s">
        <v>246</v>
      </c>
      <c r="B13" s="113" t="s">
        <v>295</v>
      </c>
      <c r="C13" s="21" t="s">
        <v>234</v>
      </c>
      <c r="D13" s="21" t="s">
        <v>235</v>
      </c>
      <c r="E13" s="21" t="s">
        <v>247</v>
      </c>
      <c r="F13" s="53">
        <f t="shared" si="0"/>
        <v>2.54</v>
      </c>
      <c r="G13" s="53"/>
      <c r="H13" s="53">
        <v>2.54</v>
      </c>
      <c r="I13" s="53"/>
      <c r="J13" s="22"/>
      <c r="K13" s="23"/>
      <c r="L13" s="53"/>
      <c r="M13" s="22"/>
      <c r="N13" s="23"/>
      <c r="O13" s="53"/>
      <c r="P13" s="53"/>
      <c r="Q13" s="53"/>
      <c r="R13" s="22"/>
      <c r="S13" s="23"/>
      <c r="T13" s="22"/>
    </row>
    <row r="14" spans="1:20" ht="23.25" customHeight="1">
      <c r="A14" s="21" t="s">
        <v>246</v>
      </c>
      <c r="B14" s="113" t="s">
        <v>295</v>
      </c>
      <c r="C14" s="21" t="s">
        <v>248</v>
      </c>
      <c r="D14" s="21" t="s">
        <v>235</v>
      </c>
      <c r="E14" s="21" t="s">
        <v>249</v>
      </c>
      <c r="F14" s="53">
        <f t="shared" si="0"/>
        <v>2.51</v>
      </c>
      <c r="G14" s="53"/>
      <c r="H14" s="53">
        <v>2.51</v>
      </c>
      <c r="I14" s="53"/>
      <c r="J14" s="22"/>
      <c r="K14" s="23"/>
      <c r="L14" s="53"/>
      <c r="M14" s="22"/>
      <c r="N14" s="23"/>
      <c r="O14" s="53"/>
      <c r="P14" s="53"/>
      <c r="Q14" s="53"/>
      <c r="R14" s="22"/>
      <c r="S14" s="23"/>
      <c r="T14" s="22"/>
    </row>
    <row r="15" spans="1:20" ht="23.25" customHeight="1">
      <c r="A15" s="21" t="s">
        <v>250</v>
      </c>
      <c r="B15" s="21" t="s">
        <v>248</v>
      </c>
      <c r="C15" s="21" t="s">
        <v>234</v>
      </c>
      <c r="D15" s="21" t="s">
        <v>235</v>
      </c>
      <c r="E15" s="21" t="s">
        <v>251</v>
      </c>
      <c r="F15" s="53">
        <f t="shared" si="0"/>
        <v>8.96</v>
      </c>
      <c r="G15" s="53"/>
      <c r="H15" s="53">
        <v>8.96</v>
      </c>
      <c r="I15" s="53"/>
      <c r="J15" s="22"/>
      <c r="K15" s="23"/>
      <c r="L15" s="53"/>
      <c r="M15" s="22"/>
      <c r="N15" s="23"/>
      <c r="O15" s="53"/>
      <c r="P15" s="53"/>
      <c r="Q15" s="53"/>
      <c r="R15" s="22"/>
      <c r="S15" s="23"/>
      <c r="T15" s="22"/>
    </row>
    <row r="16" spans="1:20" ht="23.25" customHeight="1">
      <c r="A16" s="21"/>
      <c r="B16" s="21"/>
      <c r="C16" s="21"/>
      <c r="D16" s="21"/>
      <c r="E16" s="21"/>
      <c r="F16" s="53"/>
      <c r="G16" s="53"/>
      <c r="H16" s="53"/>
      <c r="I16" s="53"/>
      <c r="J16" s="22"/>
      <c r="K16" s="23"/>
      <c r="L16" s="53"/>
      <c r="M16" s="22"/>
      <c r="N16" s="23"/>
      <c r="O16" s="53"/>
      <c r="P16" s="53"/>
      <c r="Q16" s="53"/>
      <c r="R16" s="22"/>
      <c r="S16" s="23"/>
      <c r="T16" s="22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Q5:Q6"/>
    <mergeCell ref="R5:R6"/>
    <mergeCell ref="S4:S6"/>
    <mergeCell ref="T4:T6"/>
    <mergeCell ref="K5:K6"/>
    <mergeCell ref="L5:L6"/>
    <mergeCell ref="M4:M6"/>
    <mergeCell ref="N5:N6"/>
    <mergeCell ref="O5:O6"/>
    <mergeCell ref="P5:P6"/>
  </mergeCells>
  <printOptions horizontalCentered="1"/>
  <pageMargins left="0.5905511811023623" right="0.5905511811023623" top="0.984251968503937" bottom="0.6299212598425197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C18" sqref="C18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10" ht="19.5" customHeight="1">
      <c r="A1" s="34"/>
      <c r="B1" s="96"/>
      <c r="C1" s="96"/>
      <c r="D1" s="96"/>
      <c r="E1" s="96"/>
      <c r="F1" s="96"/>
      <c r="G1" s="96"/>
      <c r="H1" s="96"/>
      <c r="I1" s="96"/>
      <c r="J1" s="100" t="s">
        <v>56</v>
      </c>
    </row>
    <row r="2" spans="1:10" ht="19.5" customHeight="1">
      <c r="A2" s="134" t="s">
        <v>57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2" ht="19.5" customHeight="1">
      <c r="A3" s="62" t="s">
        <v>231</v>
      </c>
      <c r="B3" s="62"/>
      <c r="C3" s="62"/>
      <c r="D3" s="62"/>
      <c r="E3" s="62"/>
      <c r="F3" s="97"/>
      <c r="G3" s="97"/>
      <c r="H3" s="97"/>
      <c r="I3" s="97"/>
      <c r="J3" s="8" t="s">
        <v>4</v>
      </c>
      <c r="K3" s="28"/>
      <c r="L3" s="28"/>
    </row>
    <row r="4" spans="1:12" ht="19.5" customHeight="1">
      <c r="A4" s="74" t="s">
        <v>32</v>
      </c>
      <c r="B4" s="74"/>
      <c r="C4" s="74"/>
      <c r="D4" s="74"/>
      <c r="E4" s="74"/>
      <c r="F4" s="146" t="s">
        <v>33</v>
      </c>
      <c r="G4" s="146" t="s">
        <v>58</v>
      </c>
      <c r="H4" s="145" t="s">
        <v>59</v>
      </c>
      <c r="I4" s="145" t="s">
        <v>60</v>
      </c>
      <c r="J4" s="145" t="s">
        <v>61</v>
      </c>
      <c r="K4" s="28"/>
      <c r="L4" s="28"/>
    </row>
    <row r="5" spans="1:12" ht="19.5" customHeight="1">
      <c r="A5" s="74" t="s">
        <v>43</v>
      </c>
      <c r="B5" s="74"/>
      <c r="C5" s="74"/>
      <c r="D5" s="145" t="s">
        <v>44</v>
      </c>
      <c r="E5" s="145" t="s">
        <v>62</v>
      </c>
      <c r="F5" s="146"/>
      <c r="G5" s="146"/>
      <c r="H5" s="145"/>
      <c r="I5" s="145"/>
      <c r="J5" s="145"/>
      <c r="K5" s="28"/>
      <c r="L5" s="28"/>
    </row>
    <row r="6" spans="1:12" ht="20.25" customHeight="1">
      <c r="A6" s="98" t="s">
        <v>53</v>
      </c>
      <c r="B6" s="98" t="s">
        <v>54</v>
      </c>
      <c r="C6" s="75" t="s">
        <v>55</v>
      </c>
      <c r="D6" s="145"/>
      <c r="E6" s="145"/>
      <c r="F6" s="146"/>
      <c r="G6" s="146"/>
      <c r="H6" s="145"/>
      <c r="I6" s="145"/>
      <c r="J6" s="145"/>
      <c r="K6" s="28"/>
      <c r="L6" s="28"/>
    </row>
    <row r="7" spans="1:10" ht="20.25" customHeight="1">
      <c r="A7" s="116"/>
      <c r="B7" s="116"/>
      <c r="C7" s="116"/>
      <c r="D7" s="116"/>
      <c r="E7" s="116" t="s">
        <v>258</v>
      </c>
      <c r="F7" s="115">
        <f>G7+H7</f>
        <v>203.81</v>
      </c>
      <c r="G7" s="115">
        <f>SUM(G8:G15)</f>
        <v>149.6</v>
      </c>
      <c r="H7" s="115">
        <f>SUM(H8:H15)</f>
        <v>54.21</v>
      </c>
      <c r="I7" s="115"/>
      <c r="J7" s="115"/>
    </row>
    <row r="8" spans="1:10" ht="20.25" customHeight="1">
      <c r="A8" s="116" t="s">
        <v>232</v>
      </c>
      <c r="B8" s="116" t="s">
        <v>233</v>
      </c>
      <c r="C8" s="116" t="s">
        <v>234</v>
      </c>
      <c r="D8" s="116" t="s">
        <v>235</v>
      </c>
      <c r="E8" s="116" t="s">
        <v>236</v>
      </c>
      <c r="F8" s="115">
        <f aca="true" t="shared" si="0" ref="F8:F15">G8+H8</f>
        <v>71.67</v>
      </c>
      <c r="G8" s="117">
        <v>71.67</v>
      </c>
      <c r="H8" s="115"/>
      <c r="I8" s="115"/>
      <c r="J8" s="115"/>
    </row>
    <row r="9" spans="1:10" ht="20.25" customHeight="1">
      <c r="A9" s="116" t="s">
        <v>232</v>
      </c>
      <c r="B9" s="116" t="s">
        <v>233</v>
      </c>
      <c r="C9" s="116" t="s">
        <v>237</v>
      </c>
      <c r="D9" s="116" t="s">
        <v>235</v>
      </c>
      <c r="E9" s="116" t="s">
        <v>240</v>
      </c>
      <c r="F9" s="115">
        <f t="shared" si="0"/>
        <v>54.21</v>
      </c>
      <c r="G9" s="117"/>
      <c r="H9" s="115">
        <v>54.21</v>
      </c>
      <c r="I9" s="115"/>
      <c r="J9" s="115"/>
    </row>
    <row r="10" spans="1:10" ht="20.25" customHeight="1">
      <c r="A10" s="116" t="s">
        <v>232</v>
      </c>
      <c r="B10" s="116" t="s">
        <v>233</v>
      </c>
      <c r="C10" s="116" t="s">
        <v>238</v>
      </c>
      <c r="D10" s="116" t="s">
        <v>235</v>
      </c>
      <c r="E10" s="116" t="s">
        <v>241</v>
      </c>
      <c r="F10" s="115">
        <f t="shared" si="0"/>
        <v>47.15</v>
      </c>
      <c r="G10" s="117">
        <v>47.15</v>
      </c>
      <c r="H10" s="115"/>
      <c r="I10" s="115"/>
      <c r="J10" s="115"/>
    </row>
    <row r="11" spans="1:10" ht="20.25" customHeight="1">
      <c r="A11" s="116" t="s">
        <v>239</v>
      </c>
      <c r="B11" s="116" t="s">
        <v>237</v>
      </c>
      <c r="C11" s="116" t="s">
        <v>233</v>
      </c>
      <c r="D11" s="116" t="s">
        <v>235</v>
      </c>
      <c r="E11" s="116" t="s">
        <v>242</v>
      </c>
      <c r="F11" s="115">
        <f t="shared" si="0"/>
        <v>1.12</v>
      </c>
      <c r="G11" s="117">
        <v>1.12</v>
      </c>
      <c r="H11" s="115"/>
      <c r="I11" s="115"/>
      <c r="J11" s="115"/>
    </row>
    <row r="12" spans="1:10" ht="20.25" customHeight="1">
      <c r="A12" s="116" t="s">
        <v>243</v>
      </c>
      <c r="B12" s="116" t="s">
        <v>244</v>
      </c>
      <c r="C12" s="116" t="s">
        <v>244</v>
      </c>
      <c r="D12" s="116" t="s">
        <v>235</v>
      </c>
      <c r="E12" s="116" t="s">
        <v>252</v>
      </c>
      <c r="F12" s="115">
        <f t="shared" si="0"/>
        <v>15.65</v>
      </c>
      <c r="G12" s="117">
        <v>15.65</v>
      </c>
      <c r="H12" s="115"/>
      <c r="I12" s="115"/>
      <c r="J12" s="115"/>
    </row>
    <row r="13" spans="1:10" ht="20.25" customHeight="1">
      <c r="A13" s="116" t="s">
        <v>246</v>
      </c>
      <c r="B13" s="116" t="s">
        <v>296</v>
      </c>
      <c r="C13" s="116" t="s">
        <v>234</v>
      </c>
      <c r="D13" s="116" t="s">
        <v>235</v>
      </c>
      <c r="E13" s="116" t="s">
        <v>247</v>
      </c>
      <c r="F13" s="115">
        <f t="shared" si="0"/>
        <v>2.54</v>
      </c>
      <c r="G13" s="117">
        <v>2.54</v>
      </c>
      <c r="H13" s="115"/>
      <c r="I13" s="115"/>
      <c r="J13" s="115"/>
    </row>
    <row r="14" spans="1:10" ht="20.25" customHeight="1">
      <c r="A14" s="116" t="s">
        <v>246</v>
      </c>
      <c r="B14" s="116" t="s">
        <v>296</v>
      </c>
      <c r="C14" s="116" t="s">
        <v>248</v>
      </c>
      <c r="D14" s="116" t="s">
        <v>235</v>
      </c>
      <c r="E14" s="116" t="s">
        <v>249</v>
      </c>
      <c r="F14" s="115">
        <f t="shared" si="0"/>
        <v>2.51</v>
      </c>
      <c r="G14" s="117">
        <v>2.51</v>
      </c>
      <c r="H14" s="115"/>
      <c r="I14" s="115"/>
      <c r="J14" s="115"/>
    </row>
    <row r="15" spans="1:10" ht="20.25" customHeight="1">
      <c r="A15" s="116" t="s">
        <v>250</v>
      </c>
      <c r="B15" s="116" t="s">
        <v>248</v>
      </c>
      <c r="C15" s="116" t="s">
        <v>234</v>
      </c>
      <c r="D15" s="116" t="s">
        <v>235</v>
      </c>
      <c r="E15" s="116" t="s">
        <v>251</v>
      </c>
      <c r="F15" s="115">
        <f t="shared" si="0"/>
        <v>8.96</v>
      </c>
      <c r="G15" s="117">
        <v>8.96</v>
      </c>
      <c r="H15" s="115"/>
      <c r="I15" s="115"/>
      <c r="J15" s="115"/>
    </row>
    <row r="16" spans="1:10" ht="20.25" customHeight="1">
      <c r="A16" s="114"/>
      <c r="B16" s="114"/>
      <c r="C16" s="114"/>
      <c r="D16" s="114"/>
      <c r="E16" s="114"/>
      <c r="F16" s="115"/>
      <c r="G16" s="99"/>
      <c r="H16" s="115"/>
      <c r="I16" s="115"/>
      <c r="J16" s="115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zoomScalePageLayoutView="0" workbookViewId="0" topLeftCell="A1">
      <selection activeCell="I10" sqref="I10"/>
    </sheetView>
  </sheetViews>
  <sheetFormatPr defaultColWidth="6.875" defaultRowHeight="20.25" customHeight="1"/>
  <cols>
    <col min="1" max="1" width="29.625" style="2" customWidth="1"/>
    <col min="2" max="2" width="14.125" style="2" customWidth="1"/>
    <col min="3" max="3" width="22.37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6" t="s">
        <v>63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ht="20.25" customHeight="1">
      <c r="A2" s="134" t="s">
        <v>64</v>
      </c>
      <c r="B2" s="134"/>
      <c r="C2" s="134"/>
      <c r="D2" s="134"/>
      <c r="E2" s="134"/>
      <c r="F2" s="134"/>
      <c r="G2" s="134"/>
      <c r="H2" s="13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34" ht="20.25" customHeight="1">
      <c r="A3" s="62" t="s">
        <v>226</v>
      </c>
      <c r="B3" s="62"/>
      <c r="C3" s="34"/>
      <c r="D3" s="34"/>
      <c r="E3" s="34"/>
      <c r="F3" s="34"/>
      <c r="G3" s="34"/>
      <c r="H3" s="8" t="s">
        <v>4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</row>
    <row r="4" spans="1:34" ht="20.25" customHeight="1">
      <c r="A4" s="74" t="s">
        <v>5</v>
      </c>
      <c r="B4" s="74"/>
      <c r="C4" s="74" t="s">
        <v>6</v>
      </c>
      <c r="D4" s="74"/>
      <c r="E4" s="74"/>
      <c r="F4" s="74"/>
      <c r="G4" s="74"/>
      <c r="H4" s="7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:34" s="72" customFormat="1" ht="37.5" customHeight="1">
      <c r="A5" s="75" t="s">
        <v>7</v>
      </c>
      <c r="B5" s="76" t="s">
        <v>8</v>
      </c>
      <c r="C5" s="75" t="s">
        <v>7</v>
      </c>
      <c r="D5" s="75" t="s">
        <v>33</v>
      </c>
      <c r="E5" s="76" t="s">
        <v>65</v>
      </c>
      <c r="F5" s="77" t="s">
        <v>66</v>
      </c>
      <c r="G5" s="75" t="s">
        <v>67</v>
      </c>
      <c r="H5" s="77" t="s">
        <v>68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</row>
    <row r="6" spans="1:34" ht="24.75" customHeight="1">
      <c r="A6" s="78" t="s">
        <v>69</v>
      </c>
      <c r="B6" s="79">
        <v>188.6</v>
      </c>
      <c r="C6" s="80" t="s">
        <v>70</v>
      </c>
      <c r="D6" s="79"/>
      <c r="E6" s="79">
        <v>203.81</v>
      </c>
      <c r="F6" s="79"/>
      <c r="G6" s="79"/>
      <c r="H6" s="79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4" ht="24.75" customHeight="1">
      <c r="A7" s="78" t="s">
        <v>71</v>
      </c>
      <c r="B7" s="79">
        <v>188.6</v>
      </c>
      <c r="C7" s="80" t="s">
        <v>72</v>
      </c>
      <c r="D7" s="81"/>
      <c r="E7" s="83">
        <v>173.03</v>
      </c>
      <c r="F7" s="82"/>
      <c r="G7" s="82"/>
      <c r="H7" s="79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4" ht="24.75" customHeight="1">
      <c r="A8" s="78" t="s">
        <v>73</v>
      </c>
      <c r="B8" s="79"/>
      <c r="C8" s="80" t="s">
        <v>74</v>
      </c>
      <c r="D8" s="81"/>
      <c r="E8" s="82"/>
      <c r="F8" s="82"/>
      <c r="G8" s="82"/>
      <c r="H8" s="79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4" ht="24.75" customHeight="1">
      <c r="A9" s="78" t="s">
        <v>75</v>
      </c>
      <c r="B9" s="83"/>
      <c r="C9" s="80" t="s">
        <v>76</v>
      </c>
      <c r="D9" s="81"/>
      <c r="E9" s="82"/>
      <c r="F9" s="82"/>
      <c r="G9" s="82"/>
      <c r="H9" s="79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</row>
    <row r="10" spans="1:34" ht="24.75" customHeight="1">
      <c r="A10" s="78" t="s">
        <v>77</v>
      </c>
      <c r="B10" s="84">
        <v>15.21</v>
      </c>
      <c r="C10" s="80" t="s">
        <v>78</v>
      </c>
      <c r="D10" s="81"/>
      <c r="E10" s="82"/>
      <c r="F10" s="82"/>
      <c r="G10" s="82"/>
      <c r="H10" s="79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</row>
    <row r="11" spans="1:34" ht="24.75" customHeight="1">
      <c r="A11" s="78" t="s">
        <v>71</v>
      </c>
      <c r="B11" s="79">
        <v>15.21</v>
      </c>
      <c r="C11" s="118" t="s">
        <v>253</v>
      </c>
      <c r="D11" s="81"/>
      <c r="E11" s="83">
        <v>1.12</v>
      </c>
      <c r="F11" s="82"/>
      <c r="G11" s="82"/>
      <c r="H11" s="79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</row>
    <row r="12" spans="1:34" ht="24.75" customHeight="1">
      <c r="A12" s="78" t="s">
        <v>73</v>
      </c>
      <c r="B12" s="79"/>
      <c r="C12" s="118" t="s">
        <v>254</v>
      </c>
      <c r="D12" s="81"/>
      <c r="E12" s="83">
        <v>15.65</v>
      </c>
      <c r="F12" s="82"/>
      <c r="G12" s="82"/>
      <c r="H12" s="79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</row>
    <row r="13" spans="1:34" ht="24.75" customHeight="1">
      <c r="A13" s="78" t="s">
        <v>75</v>
      </c>
      <c r="B13" s="79"/>
      <c r="C13" s="118" t="s">
        <v>255</v>
      </c>
      <c r="D13" s="81"/>
      <c r="E13" s="83">
        <v>5.05</v>
      </c>
      <c r="F13" s="82"/>
      <c r="G13" s="82"/>
      <c r="H13" s="79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spans="1:34" ht="24.75" customHeight="1">
      <c r="A14" s="78" t="s">
        <v>79</v>
      </c>
      <c r="B14" s="83"/>
      <c r="C14" s="118" t="s">
        <v>256</v>
      </c>
      <c r="D14" s="81"/>
      <c r="E14" s="83">
        <v>8.96</v>
      </c>
      <c r="F14" s="82"/>
      <c r="G14" s="82"/>
      <c r="H14" s="79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</row>
    <row r="15" spans="1:34" ht="24.75" customHeight="1">
      <c r="A15" s="86"/>
      <c r="B15" s="87"/>
      <c r="C15" s="86"/>
      <c r="D15" s="87"/>
      <c r="E15" s="87"/>
      <c r="F15" s="87"/>
      <c r="G15" s="87"/>
      <c r="H15" s="87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</row>
    <row r="16" spans="1:34" ht="24.75" customHeight="1">
      <c r="A16" s="85"/>
      <c r="B16" s="83"/>
      <c r="C16" s="85" t="s">
        <v>80</v>
      </c>
      <c r="D16" s="81"/>
      <c r="E16" s="88"/>
      <c r="F16" s="88"/>
      <c r="G16" s="88"/>
      <c r="H16" s="83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</row>
    <row r="17" spans="1:34" ht="24.75" customHeight="1">
      <c r="A17" s="85"/>
      <c r="B17" s="89"/>
      <c r="C17" s="85"/>
      <c r="D17" s="87"/>
      <c r="E17" s="90"/>
      <c r="F17" s="90"/>
      <c r="G17" s="90"/>
      <c r="H17" s="90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</row>
    <row r="18" spans="1:34" ht="20.25" customHeight="1">
      <c r="A18" s="86" t="s">
        <v>28</v>
      </c>
      <c r="B18" s="89">
        <v>203.81</v>
      </c>
      <c r="C18" s="86" t="s">
        <v>29</v>
      </c>
      <c r="D18" s="81"/>
      <c r="E18" s="87">
        <v>203.81</v>
      </c>
      <c r="F18" s="87"/>
      <c r="G18" s="87"/>
      <c r="H18" s="87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4" ht="20.25" customHeight="1">
      <c r="A19" s="91"/>
      <c r="B19" s="92"/>
      <c r="C19" s="93"/>
      <c r="D19" s="93"/>
      <c r="E19" s="93"/>
      <c r="F19" s="93"/>
      <c r="G19" s="9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</sheetData>
  <sheetProtection/>
  <mergeCells count="1">
    <mergeCell ref="A2:H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Zeros="0" zoomScaleSheetLayoutView="100" zoomScalePageLayoutView="0" workbookViewId="0" topLeftCell="A1">
      <selection activeCell="N12" sqref="N12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21.00390625" style="1" customWidth="1"/>
    <col min="5" max="9" width="7.00390625" style="1" customWidth="1"/>
    <col min="10" max="41" width="4.875" style="1" customWidth="1"/>
    <col min="42" max="253" width="8.00390625" style="1" customWidth="1"/>
    <col min="254" max="16384" width="7.00390625" style="1" customWidth="1"/>
  </cols>
  <sheetData>
    <row r="1" spans="1:41" ht="19.5" customHeight="1">
      <c r="A1" s="3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O1" s="5" t="s">
        <v>81</v>
      </c>
    </row>
    <row r="2" spans="1:41" ht="19.5" customHeight="1">
      <c r="A2" s="134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</row>
    <row r="3" spans="1:41" ht="19.5" customHeight="1">
      <c r="A3" s="62" t="s">
        <v>231</v>
      </c>
      <c r="B3" s="58"/>
      <c r="C3" s="58"/>
      <c r="D3" s="58"/>
      <c r="E3" s="61"/>
      <c r="F3" s="61"/>
      <c r="G3" s="61"/>
      <c r="H3" s="61"/>
      <c r="I3" s="61"/>
      <c r="J3" s="61"/>
      <c r="K3" s="61"/>
      <c r="L3" s="61"/>
      <c r="M3" s="61"/>
      <c r="N3" s="61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O3" s="8" t="s">
        <v>4</v>
      </c>
    </row>
    <row r="4" spans="1:41" ht="19.5" customHeight="1">
      <c r="A4" s="156" t="s">
        <v>32</v>
      </c>
      <c r="B4" s="157"/>
      <c r="C4" s="157"/>
      <c r="D4" s="158"/>
      <c r="E4" s="147" t="s">
        <v>83</v>
      </c>
      <c r="F4" s="159" t="s">
        <v>84</v>
      </c>
      <c r="G4" s="160"/>
      <c r="H4" s="160"/>
      <c r="I4" s="160"/>
      <c r="J4" s="160"/>
      <c r="K4" s="160"/>
      <c r="L4" s="160"/>
      <c r="M4" s="160"/>
      <c r="N4" s="160"/>
      <c r="O4" s="161"/>
      <c r="P4" s="159" t="s">
        <v>85</v>
      </c>
      <c r="Q4" s="160"/>
      <c r="R4" s="160"/>
      <c r="S4" s="160"/>
      <c r="T4" s="160"/>
      <c r="U4" s="160"/>
      <c r="V4" s="160"/>
      <c r="W4" s="160"/>
      <c r="X4" s="160"/>
      <c r="Y4" s="161"/>
      <c r="Z4" s="159" t="s">
        <v>86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1"/>
    </row>
    <row r="5" spans="1:41" ht="19.5" customHeight="1">
      <c r="A5" s="162" t="s">
        <v>43</v>
      </c>
      <c r="B5" s="163"/>
      <c r="C5" s="164" t="s">
        <v>44</v>
      </c>
      <c r="D5" s="165" t="s">
        <v>62</v>
      </c>
      <c r="E5" s="148"/>
      <c r="F5" s="150" t="s">
        <v>33</v>
      </c>
      <c r="G5" s="153" t="s">
        <v>87</v>
      </c>
      <c r="H5" s="154"/>
      <c r="I5" s="155"/>
      <c r="J5" s="153" t="s">
        <v>88</v>
      </c>
      <c r="K5" s="154"/>
      <c r="L5" s="155"/>
      <c r="M5" s="153" t="s">
        <v>89</v>
      </c>
      <c r="N5" s="154"/>
      <c r="O5" s="155"/>
      <c r="P5" s="152" t="s">
        <v>33</v>
      </c>
      <c r="Q5" s="153" t="s">
        <v>87</v>
      </c>
      <c r="R5" s="154"/>
      <c r="S5" s="155"/>
      <c r="T5" s="153" t="s">
        <v>88</v>
      </c>
      <c r="U5" s="154"/>
      <c r="V5" s="155"/>
      <c r="W5" s="153" t="s">
        <v>89</v>
      </c>
      <c r="X5" s="154"/>
      <c r="Y5" s="155"/>
      <c r="Z5" s="150" t="s">
        <v>33</v>
      </c>
      <c r="AA5" s="153" t="s">
        <v>87</v>
      </c>
      <c r="AB5" s="154"/>
      <c r="AC5" s="155"/>
      <c r="AD5" s="153" t="s">
        <v>88</v>
      </c>
      <c r="AE5" s="154"/>
      <c r="AF5" s="155"/>
      <c r="AG5" s="153" t="s">
        <v>89</v>
      </c>
      <c r="AH5" s="154"/>
      <c r="AI5" s="155"/>
      <c r="AJ5" s="153" t="s">
        <v>90</v>
      </c>
      <c r="AK5" s="154"/>
      <c r="AL5" s="155"/>
      <c r="AM5" s="153" t="s">
        <v>68</v>
      </c>
      <c r="AN5" s="154"/>
      <c r="AO5" s="155"/>
    </row>
    <row r="6" spans="1:41" ht="29.25" customHeight="1">
      <c r="A6" s="68" t="s">
        <v>53</v>
      </c>
      <c r="B6" s="68" t="s">
        <v>54</v>
      </c>
      <c r="C6" s="142"/>
      <c r="D6" s="142"/>
      <c r="E6" s="149"/>
      <c r="F6" s="151"/>
      <c r="G6" s="40" t="s">
        <v>48</v>
      </c>
      <c r="H6" s="69" t="s">
        <v>58</v>
      </c>
      <c r="I6" s="69" t="s">
        <v>59</v>
      </c>
      <c r="J6" s="40" t="s">
        <v>48</v>
      </c>
      <c r="K6" s="69" t="s">
        <v>58</v>
      </c>
      <c r="L6" s="69" t="s">
        <v>59</v>
      </c>
      <c r="M6" s="40" t="s">
        <v>48</v>
      </c>
      <c r="N6" s="69" t="s">
        <v>58</v>
      </c>
      <c r="O6" s="42" t="s">
        <v>59</v>
      </c>
      <c r="P6" s="151"/>
      <c r="Q6" s="71" t="s">
        <v>48</v>
      </c>
      <c r="R6" s="20" t="s">
        <v>58</v>
      </c>
      <c r="S6" s="20" t="s">
        <v>59</v>
      </c>
      <c r="T6" s="71" t="s">
        <v>48</v>
      </c>
      <c r="U6" s="20" t="s">
        <v>58</v>
      </c>
      <c r="V6" s="19" t="s">
        <v>59</v>
      </c>
      <c r="W6" s="15" t="s">
        <v>48</v>
      </c>
      <c r="X6" s="71" t="s">
        <v>58</v>
      </c>
      <c r="Y6" s="20" t="s">
        <v>59</v>
      </c>
      <c r="Z6" s="151"/>
      <c r="AA6" s="40" t="s">
        <v>48</v>
      </c>
      <c r="AB6" s="68" t="s">
        <v>58</v>
      </c>
      <c r="AC6" s="68" t="s">
        <v>59</v>
      </c>
      <c r="AD6" s="40" t="s">
        <v>48</v>
      </c>
      <c r="AE6" s="68" t="s">
        <v>58</v>
      </c>
      <c r="AF6" s="68" t="s">
        <v>59</v>
      </c>
      <c r="AG6" s="40" t="s">
        <v>48</v>
      </c>
      <c r="AH6" s="69" t="s">
        <v>58</v>
      </c>
      <c r="AI6" s="69" t="s">
        <v>59</v>
      </c>
      <c r="AJ6" s="40" t="s">
        <v>48</v>
      </c>
      <c r="AK6" s="69" t="s">
        <v>58</v>
      </c>
      <c r="AL6" s="69" t="s">
        <v>59</v>
      </c>
      <c r="AM6" s="40" t="s">
        <v>48</v>
      </c>
      <c r="AN6" s="69" t="s">
        <v>58</v>
      </c>
      <c r="AO6" s="69" t="s">
        <v>59</v>
      </c>
    </row>
    <row r="7" spans="1:41" s="120" customFormat="1" ht="19.5" customHeight="1">
      <c r="A7" s="21"/>
      <c r="B7" s="21"/>
      <c r="C7" s="113"/>
      <c r="D7" s="119" t="s">
        <v>258</v>
      </c>
      <c r="E7" s="53">
        <f aca="true" t="shared" si="0" ref="E7:E22">SUM(F7,P7,Z7)</f>
        <v>188.6</v>
      </c>
      <c r="F7" s="53">
        <f aca="true" t="shared" si="1" ref="F7:F22">SUM(G7,J7,M7)</f>
        <v>188.6</v>
      </c>
      <c r="G7" s="53">
        <f aca="true" t="shared" si="2" ref="G7:G22">SUM(H7:I7)</f>
        <v>188.6</v>
      </c>
      <c r="H7" s="53">
        <v>149.6</v>
      </c>
      <c r="I7" s="22">
        <v>39</v>
      </c>
      <c r="J7" s="53">
        <f aca="true" t="shared" si="3" ref="J7:J22">SUM(K7:L7)</f>
        <v>0</v>
      </c>
      <c r="K7" s="53">
        <v>0</v>
      </c>
      <c r="L7" s="22">
        <v>0</v>
      </c>
      <c r="M7" s="53">
        <f aca="true" t="shared" si="4" ref="M7:M22">SUM(N7:O7)</f>
        <v>0</v>
      </c>
      <c r="N7" s="53">
        <v>0</v>
      </c>
      <c r="O7" s="22">
        <v>0</v>
      </c>
      <c r="P7" s="23">
        <f aca="true" t="shared" si="5" ref="P7:P22">SUM(Q7,T7,W7)</f>
        <v>0</v>
      </c>
      <c r="Q7" s="53">
        <f aca="true" t="shared" si="6" ref="Q7:Q22">SUM(R7:S7)</f>
        <v>0</v>
      </c>
      <c r="R7" s="53">
        <v>0</v>
      </c>
      <c r="S7" s="22">
        <v>0</v>
      </c>
      <c r="T7" s="53">
        <f aca="true" t="shared" si="7" ref="T7:T22">SUM(U7:V7)</f>
        <v>0</v>
      </c>
      <c r="U7" s="53">
        <v>0</v>
      </c>
      <c r="V7" s="53">
        <v>0</v>
      </c>
      <c r="W7" s="53">
        <f aca="true" t="shared" si="8" ref="W7:W22">SUM(X7:Y7)</f>
        <v>0</v>
      </c>
      <c r="X7" s="53">
        <v>0</v>
      </c>
      <c r="Y7" s="22">
        <v>0</v>
      </c>
      <c r="Z7" s="23">
        <f aca="true" t="shared" si="9" ref="Z7:Z22">SUM(AA7,AD7,AG7,AJ7,AM7)</f>
        <v>0</v>
      </c>
      <c r="AA7" s="53">
        <f aca="true" t="shared" si="10" ref="AA7:AA22">SUM(AB7:AC7)</f>
        <v>0</v>
      </c>
      <c r="AB7" s="53"/>
      <c r="AC7" s="22"/>
      <c r="AD7" s="53">
        <f aca="true" t="shared" si="11" ref="AD7:AD22">SUM(AE7:AF7)</f>
        <v>0</v>
      </c>
      <c r="AE7" s="53">
        <v>0</v>
      </c>
      <c r="AF7" s="22">
        <v>0</v>
      </c>
      <c r="AG7" s="53">
        <f aca="true" t="shared" si="12" ref="AG7:AG22">SUM(AH7:AI7)</f>
        <v>0</v>
      </c>
      <c r="AH7" s="53">
        <v>0</v>
      </c>
      <c r="AI7" s="22">
        <v>0</v>
      </c>
      <c r="AJ7" s="53">
        <f aca="true" t="shared" si="13" ref="AJ7:AJ22">SUM(AK7:AL7)</f>
        <v>0</v>
      </c>
      <c r="AK7" s="53">
        <v>0</v>
      </c>
      <c r="AL7" s="22">
        <v>0</v>
      </c>
      <c r="AM7" s="53">
        <f aca="true" t="shared" si="14" ref="AM7:AM22">SUM(AN7:AO7)</f>
        <v>0</v>
      </c>
      <c r="AN7" s="53">
        <v>0</v>
      </c>
      <c r="AO7" s="22">
        <v>0</v>
      </c>
    </row>
    <row r="8" spans="1:41" s="120" customFormat="1" ht="19.5" customHeight="1">
      <c r="A8" s="21"/>
      <c r="B8" s="21"/>
      <c r="C8" s="113"/>
      <c r="D8" s="113" t="s">
        <v>263</v>
      </c>
      <c r="E8" s="53">
        <v>55.64</v>
      </c>
      <c r="F8" s="53">
        <v>55.64</v>
      </c>
      <c r="G8" s="53">
        <v>55.64</v>
      </c>
      <c r="H8" s="53">
        <v>55.64</v>
      </c>
      <c r="I8" s="22"/>
      <c r="J8" s="53"/>
      <c r="K8" s="53"/>
      <c r="L8" s="22"/>
      <c r="M8" s="53"/>
      <c r="N8" s="53"/>
      <c r="O8" s="22"/>
      <c r="P8" s="23"/>
      <c r="Q8" s="53"/>
      <c r="R8" s="53"/>
      <c r="S8" s="22"/>
      <c r="T8" s="53"/>
      <c r="U8" s="53"/>
      <c r="V8" s="53"/>
      <c r="W8" s="53"/>
      <c r="X8" s="53"/>
      <c r="Y8" s="22"/>
      <c r="Z8" s="23"/>
      <c r="AA8" s="53"/>
      <c r="AB8" s="53"/>
      <c r="AC8" s="22"/>
      <c r="AD8" s="53"/>
      <c r="AE8" s="53"/>
      <c r="AF8" s="22"/>
      <c r="AG8" s="53"/>
      <c r="AH8" s="53"/>
      <c r="AI8" s="22"/>
      <c r="AJ8" s="53"/>
      <c r="AK8" s="53"/>
      <c r="AL8" s="22"/>
      <c r="AM8" s="53"/>
      <c r="AN8" s="53"/>
      <c r="AO8" s="22"/>
    </row>
    <row r="9" spans="1:41" s="120" customFormat="1" ht="19.5" customHeight="1">
      <c r="A9" s="113" t="s">
        <v>259</v>
      </c>
      <c r="B9" s="113" t="s">
        <v>267</v>
      </c>
      <c r="C9" s="113" t="s">
        <v>257</v>
      </c>
      <c r="D9" s="113" t="s">
        <v>264</v>
      </c>
      <c r="E9" s="53">
        <f t="shared" si="0"/>
        <v>40.1</v>
      </c>
      <c r="F9" s="53">
        <f t="shared" si="1"/>
        <v>40.1</v>
      </c>
      <c r="G9" s="53">
        <f t="shared" si="2"/>
        <v>40.1</v>
      </c>
      <c r="H9" s="53">
        <v>40.1</v>
      </c>
      <c r="I9" s="22"/>
      <c r="J9" s="53">
        <f t="shared" si="3"/>
        <v>0</v>
      </c>
      <c r="K9" s="53">
        <v>0</v>
      </c>
      <c r="L9" s="22">
        <v>0</v>
      </c>
      <c r="M9" s="53">
        <f t="shared" si="4"/>
        <v>0</v>
      </c>
      <c r="N9" s="53">
        <v>0</v>
      </c>
      <c r="O9" s="22">
        <v>0</v>
      </c>
      <c r="P9" s="23">
        <f t="shared" si="5"/>
        <v>0</v>
      </c>
      <c r="Q9" s="53">
        <f t="shared" si="6"/>
        <v>0</v>
      </c>
      <c r="R9" s="53">
        <v>0</v>
      </c>
      <c r="S9" s="22">
        <v>0</v>
      </c>
      <c r="T9" s="53">
        <f t="shared" si="7"/>
        <v>0</v>
      </c>
      <c r="U9" s="53">
        <v>0</v>
      </c>
      <c r="V9" s="53">
        <v>0</v>
      </c>
      <c r="W9" s="53">
        <f t="shared" si="8"/>
        <v>0</v>
      </c>
      <c r="X9" s="53">
        <v>0</v>
      </c>
      <c r="Y9" s="22">
        <v>0</v>
      </c>
      <c r="Z9" s="23">
        <f t="shared" si="9"/>
        <v>0</v>
      </c>
      <c r="AA9" s="53">
        <f t="shared" si="10"/>
        <v>0</v>
      </c>
      <c r="AB9" s="53"/>
      <c r="AC9" s="22"/>
      <c r="AD9" s="53">
        <f t="shared" si="11"/>
        <v>0</v>
      </c>
      <c r="AE9" s="53">
        <v>0</v>
      </c>
      <c r="AF9" s="22">
        <v>0</v>
      </c>
      <c r="AG9" s="53">
        <f t="shared" si="12"/>
        <v>0</v>
      </c>
      <c r="AH9" s="53">
        <v>0</v>
      </c>
      <c r="AI9" s="22">
        <v>0</v>
      </c>
      <c r="AJ9" s="53">
        <f t="shared" si="13"/>
        <v>0</v>
      </c>
      <c r="AK9" s="53">
        <v>0</v>
      </c>
      <c r="AL9" s="22">
        <v>0</v>
      </c>
      <c r="AM9" s="53">
        <f t="shared" si="14"/>
        <v>0</v>
      </c>
      <c r="AN9" s="53">
        <v>0</v>
      </c>
      <c r="AO9" s="22">
        <v>0</v>
      </c>
    </row>
    <row r="10" spans="1:41" s="120" customFormat="1" ht="19.5" customHeight="1">
      <c r="A10" s="113" t="s">
        <v>259</v>
      </c>
      <c r="B10" s="113" t="s">
        <v>268</v>
      </c>
      <c r="C10" s="113" t="s">
        <v>257</v>
      </c>
      <c r="D10" s="113" t="s">
        <v>265</v>
      </c>
      <c r="E10" s="53">
        <f t="shared" si="0"/>
        <v>10.9</v>
      </c>
      <c r="F10" s="53">
        <f t="shared" si="1"/>
        <v>10.9</v>
      </c>
      <c r="G10" s="53">
        <f t="shared" si="2"/>
        <v>10.9</v>
      </c>
      <c r="H10" s="53">
        <v>10.9</v>
      </c>
      <c r="I10" s="22"/>
      <c r="J10" s="53">
        <f t="shared" si="3"/>
        <v>0</v>
      </c>
      <c r="K10" s="53">
        <v>0</v>
      </c>
      <c r="L10" s="22">
        <v>0</v>
      </c>
      <c r="M10" s="53">
        <f t="shared" si="4"/>
        <v>0</v>
      </c>
      <c r="N10" s="53">
        <v>0</v>
      </c>
      <c r="O10" s="22">
        <v>0</v>
      </c>
      <c r="P10" s="23">
        <f t="shared" si="5"/>
        <v>0</v>
      </c>
      <c r="Q10" s="53">
        <f t="shared" si="6"/>
        <v>0</v>
      </c>
      <c r="R10" s="53">
        <v>0</v>
      </c>
      <c r="S10" s="22">
        <v>0</v>
      </c>
      <c r="T10" s="53">
        <f t="shared" si="7"/>
        <v>0</v>
      </c>
      <c r="U10" s="53">
        <v>0</v>
      </c>
      <c r="V10" s="53">
        <v>0</v>
      </c>
      <c r="W10" s="53">
        <f t="shared" si="8"/>
        <v>0</v>
      </c>
      <c r="X10" s="53">
        <v>0</v>
      </c>
      <c r="Y10" s="22">
        <v>0</v>
      </c>
      <c r="Z10" s="23">
        <f t="shared" si="9"/>
        <v>0</v>
      </c>
      <c r="AA10" s="53">
        <f t="shared" si="10"/>
        <v>0</v>
      </c>
      <c r="AB10" s="53"/>
      <c r="AC10" s="22"/>
      <c r="AD10" s="53">
        <f t="shared" si="11"/>
        <v>0</v>
      </c>
      <c r="AE10" s="53">
        <v>0</v>
      </c>
      <c r="AF10" s="22">
        <v>0</v>
      </c>
      <c r="AG10" s="53">
        <f t="shared" si="12"/>
        <v>0</v>
      </c>
      <c r="AH10" s="53">
        <v>0</v>
      </c>
      <c r="AI10" s="22">
        <v>0</v>
      </c>
      <c r="AJ10" s="53">
        <f t="shared" si="13"/>
        <v>0</v>
      </c>
      <c r="AK10" s="53">
        <v>0</v>
      </c>
      <c r="AL10" s="22">
        <v>0</v>
      </c>
      <c r="AM10" s="53">
        <f t="shared" si="14"/>
        <v>0</v>
      </c>
      <c r="AN10" s="53">
        <v>0</v>
      </c>
      <c r="AO10" s="22">
        <v>0</v>
      </c>
    </row>
    <row r="11" spans="1:41" s="120" customFormat="1" ht="19.5" customHeight="1">
      <c r="A11" s="113" t="s">
        <v>259</v>
      </c>
      <c r="B11" s="113" t="s">
        <v>269</v>
      </c>
      <c r="C11" s="113" t="s">
        <v>257</v>
      </c>
      <c r="D11" s="113" t="s">
        <v>266</v>
      </c>
      <c r="E11" s="53">
        <f t="shared" si="0"/>
        <v>4.64</v>
      </c>
      <c r="F11" s="53">
        <f t="shared" si="1"/>
        <v>4.64</v>
      </c>
      <c r="G11" s="53">
        <f t="shared" si="2"/>
        <v>4.64</v>
      </c>
      <c r="H11" s="53">
        <v>4.64</v>
      </c>
      <c r="I11" s="22"/>
      <c r="J11" s="53">
        <f t="shared" si="3"/>
        <v>0</v>
      </c>
      <c r="K11" s="53">
        <v>0</v>
      </c>
      <c r="L11" s="22">
        <v>0</v>
      </c>
      <c r="M11" s="53">
        <f t="shared" si="4"/>
        <v>0</v>
      </c>
      <c r="N11" s="53">
        <v>0</v>
      </c>
      <c r="O11" s="22">
        <v>0</v>
      </c>
      <c r="P11" s="23">
        <f t="shared" si="5"/>
        <v>0</v>
      </c>
      <c r="Q11" s="53">
        <f t="shared" si="6"/>
        <v>0</v>
      </c>
      <c r="R11" s="53">
        <v>0</v>
      </c>
      <c r="S11" s="22">
        <v>0</v>
      </c>
      <c r="T11" s="53">
        <f t="shared" si="7"/>
        <v>0</v>
      </c>
      <c r="U11" s="53">
        <v>0</v>
      </c>
      <c r="V11" s="53">
        <v>0</v>
      </c>
      <c r="W11" s="53">
        <f t="shared" si="8"/>
        <v>0</v>
      </c>
      <c r="X11" s="53">
        <v>0</v>
      </c>
      <c r="Y11" s="22">
        <v>0</v>
      </c>
      <c r="Z11" s="23">
        <f t="shared" si="9"/>
        <v>0</v>
      </c>
      <c r="AA11" s="53">
        <f t="shared" si="10"/>
        <v>0</v>
      </c>
      <c r="AB11" s="53"/>
      <c r="AC11" s="22"/>
      <c r="AD11" s="53">
        <f t="shared" si="11"/>
        <v>0</v>
      </c>
      <c r="AE11" s="53">
        <v>0</v>
      </c>
      <c r="AF11" s="22">
        <v>0</v>
      </c>
      <c r="AG11" s="53">
        <f t="shared" si="12"/>
        <v>0</v>
      </c>
      <c r="AH11" s="53">
        <v>0</v>
      </c>
      <c r="AI11" s="22">
        <v>0</v>
      </c>
      <c r="AJ11" s="53">
        <f t="shared" si="13"/>
        <v>0</v>
      </c>
      <c r="AK11" s="53">
        <v>0</v>
      </c>
      <c r="AL11" s="22">
        <v>0</v>
      </c>
      <c r="AM11" s="53">
        <f t="shared" si="14"/>
        <v>0</v>
      </c>
      <c r="AN11" s="53">
        <v>0</v>
      </c>
      <c r="AO11" s="22">
        <v>0</v>
      </c>
    </row>
    <row r="12" spans="1:41" s="120" customFormat="1" ht="19.5" customHeight="1">
      <c r="A12" s="113"/>
      <c r="B12" s="21"/>
      <c r="C12" s="113"/>
      <c r="D12" s="113" t="s">
        <v>271</v>
      </c>
      <c r="E12" s="53">
        <f t="shared" si="0"/>
        <v>47.730000000000004</v>
      </c>
      <c r="F12" s="53">
        <f t="shared" si="1"/>
        <v>47.730000000000004</v>
      </c>
      <c r="G12" s="53">
        <f t="shared" si="2"/>
        <v>47.730000000000004</v>
      </c>
      <c r="H12" s="53">
        <v>8.73</v>
      </c>
      <c r="I12" s="22">
        <v>39</v>
      </c>
      <c r="J12" s="53">
        <f t="shared" si="3"/>
        <v>0</v>
      </c>
      <c r="K12" s="53">
        <v>0</v>
      </c>
      <c r="L12" s="22">
        <v>0</v>
      </c>
      <c r="M12" s="53">
        <f t="shared" si="4"/>
        <v>0</v>
      </c>
      <c r="N12" s="53">
        <v>0</v>
      </c>
      <c r="O12" s="22">
        <v>0</v>
      </c>
      <c r="P12" s="23">
        <f t="shared" si="5"/>
        <v>0</v>
      </c>
      <c r="Q12" s="53">
        <f t="shared" si="6"/>
        <v>0</v>
      </c>
      <c r="R12" s="53">
        <v>0</v>
      </c>
      <c r="S12" s="22">
        <v>0</v>
      </c>
      <c r="T12" s="53">
        <f t="shared" si="7"/>
        <v>0</v>
      </c>
      <c r="U12" s="53">
        <v>0</v>
      </c>
      <c r="V12" s="53">
        <v>0</v>
      </c>
      <c r="W12" s="53">
        <f t="shared" si="8"/>
        <v>0</v>
      </c>
      <c r="X12" s="53">
        <v>0</v>
      </c>
      <c r="Y12" s="22">
        <v>0</v>
      </c>
      <c r="Z12" s="23">
        <f t="shared" si="9"/>
        <v>0</v>
      </c>
      <c r="AA12" s="53">
        <f t="shared" si="10"/>
        <v>0</v>
      </c>
      <c r="AB12" s="53"/>
      <c r="AC12" s="22"/>
      <c r="AD12" s="53">
        <f t="shared" si="11"/>
        <v>0</v>
      </c>
      <c r="AE12" s="53">
        <v>0</v>
      </c>
      <c r="AF12" s="22">
        <v>0</v>
      </c>
      <c r="AG12" s="53">
        <f t="shared" si="12"/>
        <v>0</v>
      </c>
      <c r="AH12" s="53">
        <v>0</v>
      </c>
      <c r="AI12" s="22">
        <v>0</v>
      </c>
      <c r="AJ12" s="53">
        <f t="shared" si="13"/>
        <v>0</v>
      </c>
      <c r="AK12" s="53">
        <v>0</v>
      </c>
      <c r="AL12" s="22">
        <v>0</v>
      </c>
      <c r="AM12" s="53">
        <f t="shared" si="14"/>
        <v>0</v>
      </c>
      <c r="AN12" s="53">
        <v>0</v>
      </c>
      <c r="AO12" s="22">
        <v>0</v>
      </c>
    </row>
    <row r="13" spans="1:41" s="120" customFormat="1" ht="19.5" customHeight="1">
      <c r="A13" s="113" t="s">
        <v>260</v>
      </c>
      <c r="B13" s="113" t="s">
        <v>267</v>
      </c>
      <c r="C13" s="113" t="s">
        <v>257</v>
      </c>
      <c r="D13" s="113" t="s">
        <v>272</v>
      </c>
      <c r="E13" s="53">
        <f t="shared" si="0"/>
        <v>37.31</v>
      </c>
      <c r="F13" s="53">
        <f t="shared" si="1"/>
        <v>37.31</v>
      </c>
      <c r="G13" s="53">
        <f t="shared" si="2"/>
        <v>37.31</v>
      </c>
      <c r="H13" s="53">
        <v>5.31</v>
      </c>
      <c r="I13" s="22">
        <v>32</v>
      </c>
      <c r="J13" s="53">
        <f t="shared" si="3"/>
        <v>0</v>
      </c>
      <c r="K13" s="53">
        <v>0</v>
      </c>
      <c r="L13" s="22">
        <v>0</v>
      </c>
      <c r="M13" s="53">
        <f t="shared" si="4"/>
        <v>0</v>
      </c>
      <c r="N13" s="53">
        <v>0</v>
      </c>
      <c r="O13" s="22">
        <v>0</v>
      </c>
      <c r="P13" s="23">
        <f t="shared" si="5"/>
        <v>0</v>
      </c>
      <c r="Q13" s="53">
        <f t="shared" si="6"/>
        <v>0</v>
      </c>
      <c r="R13" s="53">
        <v>0</v>
      </c>
      <c r="S13" s="22">
        <v>0</v>
      </c>
      <c r="T13" s="53">
        <f t="shared" si="7"/>
        <v>0</v>
      </c>
      <c r="U13" s="53">
        <v>0</v>
      </c>
      <c r="V13" s="53">
        <v>0</v>
      </c>
      <c r="W13" s="53">
        <f t="shared" si="8"/>
        <v>0</v>
      </c>
      <c r="X13" s="53">
        <v>0</v>
      </c>
      <c r="Y13" s="22">
        <v>0</v>
      </c>
      <c r="Z13" s="23">
        <f t="shared" si="9"/>
        <v>0</v>
      </c>
      <c r="AA13" s="53">
        <f t="shared" si="10"/>
        <v>0</v>
      </c>
      <c r="AB13" s="53"/>
      <c r="AC13" s="22"/>
      <c r="AD13" s="53">
        <f t="shared" si="11"/>
        <v>0</v>
      </c>
      <c r="AE13" s="53">
        <v>0</v>
      </c>
      <c r="AF13" s="22">
        <v>0</v>
      </c>
      <c r="AG13" s="53">
        <f t="shared" si="12"/>
        <v>0</v>
      </c>
      <c r="AH13" s="53">
        <v>0</v>
      </c>
      <c r="AI13" s="22">
        <v>0</v>
      </c>
      <c r="AJ13" s="53">
        <f t="shared" si="13"/>
        <v>0</v>
      </c>
      <c r="AK13" s="53">
        <v>0</v>
      </c>
      <c r="AL13" s="22">
        <v>0</v>
      </c>
      <c r="AM13" s="53">
        <f t="shared" si="14"/>
        <v>0</v>
      </c>
      <c r="AN13" s="53">
        <v>0</v>
      </c>
      <c r="AO13" s="22">
        <v>0</v>
      </c>
    </row>
    <row r="14" spans="1:41" s="120" customFormat="1" ht="19.5" customHeight="1">
      <c r="A14" s="113" t="s">
        <v>260</v>
      </c>
      <c r="B14" s="113" t="s">
        <v>277</v>
      </c>
      <c r="C14" s="113" t="s">
        <v>257</v>
      </c>
      <c r="D14" s="113" t="s">
        <v>273</v>
      </c>
      <c r="E14" s="53">
        <f t="shared" si="0"/>
        <v>0.36</v>
      </c>
      <c r="F14" s="53">
        <f t="shared" si="1"/>
        <v>0.36</v>
      </c>
      <c r="G14" s="53">
        <f t="shared" si="2"/>
        <v>0.36</v>
      </c>
      <c r="H14" s="53">
        <v>0.36</v>
      </c>
      <c r="I14" s="22"/>
      <c r="J14" s="53">
        <f t="shared" si="3"/>
        <v>0</v>
      </c>
      <c r="K14" s="53">
        <v>0</v>
      </c>
      <c r="L14" s="22">
        <v>0</v>
      </c>
      <c r="M14" s="53">
        <f t="shared" si="4"/>
        <v>0</v>
      </c>
      <c r="N14" s="53">
        <v>0</v>
      </c>
      <c r="O14" s="22">
        <v>0</v>
      </c>
      <c r="P14" s="23">
        <f t="shared" si="5"/>
        <v>0</v>
      </c>
      <c r="Q14" s="53">
        <f t="shared" si="6"/>
        <v>0</v>
      </c>
      <c r="R14" s="53">
        <v>0</v>
      </c>
      <c r="S14" s="22">
        <v>0</v>
      </c>
      <c r="T14" s="53">
        <f t="shared" si="7"/>
        <v>0</v>
      </c>
      <c r="U14" s="53">
        <v>0</v>
      </c>
      <c r="V14" s="53">
        <v>0</v>
      </c>
      <c r="W14" s="53">
        <f t="shared" si="8"/>
        <v>0</v>
      </c>
      <c r="X14" s="53">
        <v>0</v>
      </c>
      <c r="Y14" s="22">
        <v>0</v>
      </c>
      <c r="Z14" s="23">
        <f t="shared" si="9"/>
        <v>0</v>
      </c>
      <c r="AA14" s="53">
        <f t="shared" si="10"/>
        <v>0</v>
      </c>
      <c r="AB14" s="53"/>
      <c r="AC14" s="22"/>
      <c r="AD14" s="53">
        <f t="shared" si="11"/>
        <v>0</v>
      </c>
      <c r="AE14" s="53">
        <v>0</v>
      </c>
      <c r="AF14" s="22">
        <v>0</v>
      </c>
      <c r="AG14" s="53">
        <f t="shared" si="12"/>
        <v>0</v>
      </c>
      <c r="AH14" s="53">
        <v>0</v>
      </c>
      <c r="AI14" s="22">
        <v>0</v>
      </c>
      <c r="AJ14" s="53">
        <f t="shared" si="13"/>
        <v>0</v>
      </c>
      <c r="AK14" s="53">
        <v>0</v>
      </c>
      <c r="AL14" s="22">
        <v>0</v>
      </c>
      <c r="AM14" s="53">
        <f t="shared" si="14"/>
        <v>0</v>
      </c>
      <c r="AN14" s="53">
        <v>0</v>
      </c>
      <c r="AO14" s="22">
        <v>0</v>
      </c>
    </row>
    <row r="15" spans="1:41" s="120" customFormat="1" ht="19.5" customHeight="1">
      <c r="A15" s="113" t="s">
        <v>260</v>
      </c>
      <c r="B15" s="113" t="s">
        <v>278</v>
      </c>
      <c r="C15" s="113" t="s">
        <v>257</v>
      </c>
      <c r="D15" s="113" t="s">
        <v>274</v>
      </c>
      <c r="E15" s="53">
        <f t="shared" si="0"/>
        <v>2.58</v>
      </c>
      <c r="F15" s="53">
        <f t="shared" si="1"/>
        <v>2.58</v>
      </c>
      <c r="G15" s="53">
        <f t="shared" si="2"/>
        <v>2.58</v>
      </c>
      <c r="H15" s="53">
        <v>0.58</v>
      </c>
      <c r="I15" s="22">
        <v>2</v>
      </c>
      <c r="J15" s="53">
        <f t="shared" si="3"/>
        <v>0</v>
      </c>
      <c r="K15" s="53">
        <v>0</v>
      </c>
      <c r="L15" s="22">
        <v>0</v>
      </c>
      <c r="M15" s="53">
        <f t="shared" si="4"/>
        <v>0</v>
      </c>
      <c r="N15" s="53">
        <v>0</v>
      </c>
      <c r="O15" s="22">
        <v>0</v>
      </c>
      <c r="P15" s="23">
        <f t="shared" si="5"/>
        <v>0</v>
      </c>
      <c r="Q15" s="53">
        <f t="shared" si="6"/>
        <v>0</v>
      </c>
      <c r="R15" s="53">
        <v>0</v>
      </c>
      <c r="S15" s="22">
        <v>0</v>
      </c>
      <c r="T15" s="53">
        <f t="shared" si="7"/>
        <v>0</v>
      </c>
      <c r="U15" s="53">
        <v>0</v>
      </c>
      <c r="V15" s="53">
        <v>0</v>
      </c>
      <c r="W15" s="53">
        <f t="shared" si="8"/>
        <v>0</v>
      </c>
      <c r="X15" s="53">
        <v>0</v>
      </c>
      <c r="Y15" s="22">
        <v>0</v>
      </c>
      <c r="Z15" s="23">
        <f t="shared" si="9"/>
        <v>0</v>
      </c>
      <c r="AA15" s="53">
        <f t="shared" si="10"/>
        <v>0</v>
      </c>
      <c r="AB15" s="53"/>
      <c r="AC15" s="22"/>
      <c r="AD15" s="53">
        <f t="shared" si="11"/>
        <v>0</v>
      </c>
      <c r="AE15" s="53">
        <v>0</v>
      </c>
      <c r="AF15" s="22">
        <v>0</v>
      </c>
      <c r="AG15" s="53">
        <f t="shared" si="12"/>
        <v>0</v>
      </c>
      <c r="AH15" s="53">
        <v>0</v>
      </c>
      <c r="AI15" s="22">
        <v>0</v>
      </c>
      <c r="AJ15" s="53">
        <f t="shared" si="13"/>
        <v>0</v>
      </c>
      <c r="AK15" s="53">
        <v>0</v>
      </c>
      <c r="AL15" s="22">
        <v>0</v>
      </c>
      <c r="AM15" s="53">
        <f t="shared" si="14"/>
        <v>0</v>
      </c>
      <c r="AN15" s="53">
        <v>0</v>
      </c>
      <c r="AO15" s="22">
        <v>0</v>
      </c>
    </row>
    <row r="16" spans="1:41" s="120" customFormat="1" ht="19.5" customHeight="1">
      <c r="A16" s="113" t="s">
        <v>260</v>
      </c>
      <c r="B16" s="113" t="s">
        <v>279</v>
      </c>
      <c r="C16" s="113" t="s">
        <v>257</v>
      </c>
      <c r="D16" s="113" t="s">
        <v>275</v>
      </c>
      <c r="E16" s="53">
        <f t="shared" si="0"/>
        <v>2.48</v>
      </c>
      <c r="F16" s="53">
        <f t="shared" si="1"/>
        <v>2.48</v>
      </c>
      <c r="G16" s="53">
        <f t="shared" si="2"/>
        <v>2.48</v>
      </c>
      <c r="H16" s="53">
        <v>2.48</v>
      </c>
      <c r="I16" s="22"/>
      <c r="J16" s="53">
        <f t="shared" si="3"/>
        <v>0</v>
      </c>
      <c r="K16" s="53">
        <v>0</v>
      </c>
      <c r="L16" s="22">
        <v>0</v>
      </c>
      <c r="M16" s="53">
        <f t="shared" si="4"/>
        <v>0</v>
      </c>
      <c r="N16" s="53">
        <v>0</v>
      </c>
      <c r="O16" s="22">
        <v>0</v>
      </c>
      <c r="P16" s="23">
        <f t="shared" si="5"/>
        <v>0</v>
      </c>
      <c r="Q16" s="53">
        <f t="shared" si="6"/>
        <v>0</v>
      </c>
      <c r="R16" s="53">
        <v>0</v>
      </c>
      <c r="S16" s="22">
        <v>0</v>
      </c>
      <c r="T16" s="53">
        <f t="shared" si="7"/>
        <v>0</v>
      </c>
      <c r="U16" s="53">
        <v>0</v>
      </c>
      <c r="V16" s="53">
        <v>0</v>
      </c>
      <c r="W16" s="53">
        <f t="shared" si="8"/>
        <v>0</v>
      </c>
      <c r="X16" s="53">
        <v>0</v>
      </c>
      <c r="Y16" s="22">
        <v>0</v>
      </c>
      <c r="Z16" s="23">
        <f t="shared" si="9"/>
        <v>0</v>
      </c>
      <c r="AA16" s="53">
        <f t="shared" si="10"/>
        <v>0</v>
      </c>
      <c r="AB16" s="53"/>
      <c r="AC16" s="22"/>
      <c r="AD16" s="53">
        <f t="shared" si="11"/>
        <v>0</v>
      </c>
      <c r="AE16" s="53">
        <v>0</v>
      </c>
      <c r="AF16" s="22">
        <v>0</v>
      </c>
      <c r="AG16" s="53">
        <f t="shared" si="12"/>
        <v>0</v>
      </c>
      <c r="AH16" s="53">
        <v>0</v>
      </c>
      <c r="AI16" s="22">
        <v>0</v>
      </c>
      <c r="AJ16" s="53">
        <f t="shared" si="13"/>
        <v>0</v>
      </c>
      <c r="AK16" s="53">
        <v>0</v>
      </c>
      <c r="AL16" s="22">
        <v>0</v>
      </c>
      <c r="AM16" s="53">
        <f t="shared" si="14"/>
        <v>0</v>
      </c>
      <c r="AN16" s="53">
        <v>0</v>
      </c>
      <c r="AO16" s="22">
        <v>0</v>
      </c>
    </row>
    <row r="17" spans="1:41" s="120" customFormat="1" ht="19.5" customHeight="1">
      <c r="A17" s="113" t="s">
        <v>260</v>
      </c>
      <c r="B17" s="113" t="s">
        <v>280</v>
      </c>
      <c r="C17" s="113" t="s">
        <v>257</v>
      </c>
      <c r="D17" s="113" t="s">
        <v>276</v>
      </c>
      <c r="E17" s="53">
        <f t="shared" si="0"/>
        <v>5</v>
      </c>
      <c r="F17" s="53">
        <f t="shared" si="1"/>
        <v>5</v>
      </c>
      <c r="G17" s="53">
        <f t="shared" si="2"/>
        <v>5</v>
      </c>
      <c r="H17" s="53"/>
      <c r="I17" s="22">
        <v>5</v>
      </c>
      <c r="J17" s="53">
        <f t="shared" si="3"/>
        <v>0</v>
      </c>
      <c r="K17" s="53">
        <v>0</v>
      </c>
      <c r="L17" s="22">
        <v>0</v>
      </c>
      <c r="M17" s="53">
        <f t="shared" si="4"/>
        <v>0</v>
      </c>
      <c r="N17" s="53">
        <v>0</v>
      </c>
      <c r="O17" s="22">
        <v>0</v>
      </c>
      <c r="P17" s="23">
        <f t="shared" si="5"/>
        <v>0</v>
      </c>
      <c r="Q17" s="53">
        <f t="shared" si="6"/>
        <v>0</v>
      </c>
      <c r="R17" s="53">
        <v>0</v>
      </c>
      <c r="S17" s="22">
        <v>0</v>
      </c>
      <c r="T17" s="53">
        <f t="shared" si="7"/>
        <v>0</v>
      </c>
      <c r="U17" s="53">
        <v>0</v>
      </c>
      <c r="V17" s="53">
        <v>0</v>
      </c>
      <c r="W17" s="53">
        <f t="shared" si="8"/>
        <v>0</v>
      </c>
      <c r="X17" s="53">
        <v>0</v>
      </c>
      <c r="Y17" s="22">
        <v>0</v>
      </c>
      <c r="Z17" s="23">
        <f t="shared" si="9"/>
        <v>0</v>
      </c>
      <c r="AA17" s="53">
        <f t="shared" si="10"/>
        <v>0</v>
      </c>
      <c r="AB17" s="53"/>
      <c r="AC17" s="22"/>
      <c r="AD17" s="53">
        <f t="shared" si="11"/>
        <v>0</v>
      </c>
      <c r="AE17" s="53">
        <v>0</v>
      </c>
      <c r="AF17" s="22">
        <v>0</v>
      </c>
      <c r="AG17" s="53">
        <f t="shared" si="12"/>
        <v>0</v>
      </c>
      <c r="AH17" s="53">
        <v>0</v>
      </c>
      <c r="AI17" s="22">
        <v>0</v>
      </c>
      <c r="AJ17" s="53">
        <f t="shared" si="13"/>
        <v>0</v>
      </c>
      <c r="AK17" s="53">
        <v>0</v>
      </c>
      <c r="AL17" s="22">
        <v>0</v>
      </c>
      <c r="AM17" s="53">
        <f t="shared" si="14"/>
        <v>0</v>
      </c>
      <c r="AN17" s="53">
        <v>0</v>
      </c>
      <c r="AO17" s="22">
        <v>0</v>
      </c>
    </row>
    <row r="18" spans="1:41" s="120" customFormat="1" ht="19.5" customHeight="1">
      <c r="A18" s="43"/>
      <c r="B18" s="43"/>
      <c r="C18" s="116"/>
      <c r="D18" s="121" t="s">
        <v>281</v>
      </c>
      <c r="E18" s="22">
        <f t="shared" si="0"/>
        <v>62.02</v>
      </c>
      <c r="F18" s="22">
        <f t="shared" si="1"/>
        <v>62.02</v>
      </c>
      <c r="G18" s="22">
        <f t="shared" si="2"/>
        <v>62.02</v>
      </c>
      <c r="H18" s="22">
        <v>62.02</v>
      </c>
      <c r="I18" s="22"/>
      <c r="J18" s="22">
        <f t="shared" si="3"/>
        <v>0</v>
      </c>
      <c r="K18" s="22">
        <v>0</v>
      </c>
      <c r="L18" s="22">
        <v>0</v>
      </c>
      <c r="M18" s="22">
        <f t="shared" si="4"/>
        <v>0</v>
      </c>
      <c r="N18" s="22">
        <v>0</v>
      </c>
      <c r="O18" s="22">
        <v>0</v>
      </c>
      <c r="P18" s="22">
        <f t="shared" si="5"/>
        <v>0</v>
      </c>
      <c r="Q18" s="22">
        <f t="shared" si="6"/>
        <v>0</v>
      </c>
      <c r="R18" s="22">
        <v>0</v>
      </c>
      <c r="S18" s="22">
        <v>0</v>
      </c>
      <c r="T18" s="22">
        <f t="shared" si="7"/>
        <v>0</v>
      </c>
      <c r="U18" s="53">
        <v>0</v>
      </c>
      <c r="V18" s="53">
        <v>0</v>
      </c>
      <c r="W18" s="53">
        <f t="shared" si="8"/>
        <v>0</v>
      </c>
      <c r="X18" s="53">
        <v>0</v>
      </c>
      <c r="Y18" s="22">
        <v>0</v>
      </c>
      <c r="Z18" s="23">
        <f t="shared" si="9"/>
        <v>0</v>
      </c>
      <c r="AA18" s="53">
        <f t="shared" si="10"/>
        <v>0</v>
      </c>
      <c r="AB18" s="53"/>
      <c r="AC18" s="22"/>
      <c r="AD18" s="53">
        <f t="shared" si="11"/>
        <v>0</v>
      </c>
      <c r="AE18" s="53">
        <v>0</v>
      </c>
      <c r="AF18" s="22">
        <v>0</v>
      </c>
      <c r="AG18" s="53">
        <f t="shared" si="12"/>
        <v>0</v>
      </c>
      <c r="AH18" s="53">
        <v>0</v>
      </c>
      <c r="AI18" s="22">
        <v>0</v>
      </c>
      <c r="AJ18" s="53">
        <f t="shared" si="13"/>
        <v>0</v>
      </c>
      <c r="AK18" s="53">
        <v>0</v>
      </c>
      <c r="AL18" s="22">
        <v>0</v>
      </c>
      <c r="AM18" s="53">
        <f t="shared" si="14"/>
        <v>0</v>
      </c>
      <c r="AN18" s="53">
        <v>0</v>
      </c>
      <c r="AO18" s="22">
        <v>0</v>
      </c>
    </row>
    <row r="19" spans="1:41" s="120" customFormat="1" ht="19.5" customHeight="1">
      <c r="A19" s="116" t="s">
        <v>261</v>
      </c>
      <c r="B19" s="116" t="s">
        <v>267</v>
      </c>
      <c r="C19" s="116" t="s">
        <v>257</v>
      </c>
      <c r="D19" s="121" t="s">
        <v>282</v>
      </c>
      <c r="E19" s="22">
        <f t="shared" si="0"/>
        <v>54.21</v>
      </c>
      <c r="F19" s="22">
        <f t="shared" si="1"/>
        <v>54.21</v>
      </c>
      <c r="G19" s="22">
        <f t="shared" si="2"/>
        <v>54.21</v>
      </c>
      <c r="H19" s="22">
        <v>54.21</v>
      </c>
      <c r="I19" s="22"/>
      <c r="J19" s="22">
        <f t="shared" si="3"/>
        <v>0</v>
      </c>
      <c r="K19" s="22">
        <v>0</v>
      </c>
      <c r="L19" s="22">
        <v>0</v>
      </c>
      <c r="M19" s="22">
        <f t="shared" si="4"/>
        <v>0</v>
      </c>
      <c r="N19" s="22">
        <v>0</v>
      </c>
      <c r="O19" s="22">
        <v>0</v>
      </c>
      <c r="P19" s="22">
        <f t="shared" si="5"/>
        <v>0</v>
      </c>
      <c r="Q19" s="22">
        <f t="shared" si="6"/>
        <v>0</v>
      </c>
      <c r="R19" s="22">
        <v>0</v>
      </c>
      <c r="S19" s="22">
        <v>0</v>
      </c>
      <c r="T19" s="22">
        <f t="shared" si="7"/>
        <v>0</v>
      </c>
      <c r="U19" s="53">
        <v>0</v>
      </c>
      <c r="V19" s="53">
        <v>0</v>
      </c>
      <c r="W19" s="53">
        <f t="shared" si="8"/>
        <v>0</v>
      </c>
      <c r="X19" s="53">
        <v>0</v>
      </c>
      <c r="Y19" s="22">
        <v>0</v>
      </c>
      <c r="Z19" s="23">
        <f t="shared" si="9"/>
        <v>0</v>
      </c>
      <c r="AA19" s="53">
        <f t="shared" si="10"/>
        <v>0</v>
      </c>
      <c r="AB19" s="53"/>
      <c r="AC19" s="22"/>
      <c r="AD19" s="53">
        <f t="shared" si="11"/>
        <v>0</v>
      </c>
      <c r="AE19" s="53">
        <v>0</v>
      </c>
      <c r="AF19" s="22">
        <v>0</v>
      </c>
      <c r="AG19" s="53">
        <f t="shared" si="12"/>
        <v>0</v>
      </c>
      <c r="AH19" s="53">
        <v>0</v>
      </c>
      <c r="AI19" s="22">
        <v>0</v>
      </c>
      <c r="AJ19" s="53">
        <f t="shared" si="13"/>
        <v>0</v>
      </c>
      <c r="AK19" s="53">
        <v>0</v>
      </c>
      <c r="AL19" s="22">
        <v>0</v>
      </c>
      <c r="AM19" s="53">
        <f t="shared" si="14"/>
        <v>0</v>
      </c>
      <c r="AN19" s="53">
        <v>0</v>
      </c>
      <c r="AO19" s="22">
        <v>0</v>
      </c>
    </row>
    <row r="20" spans="1:41" s="120" customFormat="1" ht="19.5" customHeight="1">
      <c r="A20" s="116" t="s">
        <v>261</v>
      </c>
      <c r="B20" s="116" t="s">
        <v>277</v>
      </c>
      <c r="C20" s="116" t="s">
        <v>257</v>
      </c>
      <c r="D20" s="116" t="s">
        <v>283</v>
      </c>
      <c r="E20" s="22">
        <f>SUM(F20,P20,Z20)</f>
        <v>7.81</v>
      </c>
      <c r="F20" s="22">
        <f>SUM(G20,J20,M20)</f>
        <v>7.81</v>
      </c>
      <c r="G20" s="22">
        <f>SUM(H20:I20)</f>
        <v>7.81</v>
      </c>
      <c r="H20" s="22">
        <v>7.81</v>
      </c>
      <c r="I20" s="22"/>
      <c r="J20" s="22">
        <f>SUM(K20:L20)</f>
        <v>0</v>
      </c>
      <c r="K20" s="22">
        <v>0</v>
      </c>
      <c r="L20" s="22">
        <v>0</v>
      </c>
      <c r="M20" s="22">
        <f>SUM(N20:O20)</f>
        <v>0</v>
      </c>
      <c r="N20" s="22">
        <v>0</v>
      </c>
      <c r="O20" s="22">
        <v>0</v>
      </c>
      <c r="P20" s="22">
        <f>SUM(Q20,T20,W20)</f>
        <v>0</v>
      </c>
      <c r="Q20" s="22">
        <f>SUM(R20:S20)</f>
        <v>0</v>
      </c>
      <c r="R20" s="22">
        <v>0</v>
      </c>
      <c r="S20" s="22">
        <v>0</v>
      </c>
      <c r="T20" s="22">
        <f>SUM(U20:V20)</f>
        <v>0</v>
      </c>
      <c r="U20" s="53">
        <v>0</v>
      </c>
      <c r="V20" s="53">
        <v>0</v>
      </c>
      <c r="W20" s="53">
        <f>SUM(X20:Y20)</f>
        <v>0</v>
      </c>
      <c r="X20" s="53">
        <v>0</v>
      </c>
      <c r="Y20" s="22">
        <v>0</v>
      </c>
      <c r="Z20" s="23">
        <f>SUM(AA20,AD20,AG20,AJ20,AM20)</f>
        <v>0</v>
      </c>
      <c r="AA20" s="53">
        <f>SUM(AB20:AC20)</f>
        <v>0</v>
      </c>
      <c r="AB20" s="53"/>
      <c r="AC20" s="22"/>
      <c r="AD20" s="53">
        <f>SUM(AE20:AF20)</f>
        <v>0</v>
      </c>
      <c r="AE20" s="53">
        <v>0</v>
      </c>
      <c r="AF20" s="22">
        <v>0</v>
      </c>
      <c r="AG20" s="53">
        <f>SUM(AH20:AI20)</f>
        <v>0</v>
      </c>
      <c r="AH20" s="53">
        <v>0</v>
      </c>
      <c r="AI20" s="22">
        <v>0</v>
      </c>
      <c r="AJ20" s="53">
        <f>SUM(AK20:AL20)</f>
        <v>0</v>
      </c>
      <c r="AK20" s="53">
        <v>0</v>
      </c>
      <c r="AL20" s="22">
        <v>0</v>
      </c>
      <c r="AM20" s="53">
        <f>SUM(AN20:AO20)</f>
        <v>0</v>
      </c>
      <c r="AN20" s="53">
        <v>0</v>
      </c>
      <c r="AO20" s="22">
        <v>0</v>
      </c>
    </row>
    <row r="21" spans="1:41" s="120" customFormat="1" ht="19.5" customHeight="1">
      <c r="A21" s="116"/>
      <c r="B21" s="43"/>
      <c r="C21" s="116"/>
      <c r="D21" s="116" t="s">
        <v>285</v>
      </c>
      <c r="E21" s="22">
        <v>23.21</v>
      </c>
      <c r="F21" s="22">
        <v>23.21</v>
      </c>
      <c r="G21" s="22">
        <f>SUM(H21:I21)</f>
        <v>23.21</v>
      </c>
      <c r="H21" s="22">
        <v>23.21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53"/>
      <c r="V21" s="53"/>
      <c r="W21" s="53"/>
      <c r="X21" s="53"/>
      <c r="Y21" s="22"/>
      <c r="Z21" s="23"/>
      <c r="AA21" s="53"/>
      <c r="AB21" s="53"/>
      <c r="AC21" s="22"/>
      <c r="AD21" s="53"/>
      <c r="AE21" s="53"/>
      <c r="AF21" s="22"/>
      <c r="AG21" s="53"/>
      <c r="AH21" s="53"/>
      <c r="AI21" s="22"/>
      <c r="AJ21" s="53"/>
      <c r="AK21" s="53"/>
      <c r="AL21" s="22"/>
      <c r="AM21" s="53"/>
      <c r="AN21" s="53"/>
      <c r="AO21" s="22"/>
    </row>
    <row r="22" spans="1:41" s="120" customFormat="1" ht="19.5" customHeight="1">
      <c r="A22" s="116" t="s">
        <v>262</v>
      </c>
      <c r="B22" s="116" t="s">
        <v>267</v>
      </c>
      <c r="C22" s="116" t="s">
        <v>257</v>
      </c>
      <c r="D22" s="121" t="s">
        <v>284</v>
      </c>
      <c r="E22" s="22">
        <f t="shared" si="0"/>
        <v>23.21</v>
      </c>
      <c r="F22" s="22">
        <f t="shared" si="1"/>
        <v>23.21</v>
      </c>
      <c r="G22" s="22">
        <f t="shared" si="2"/>
        <v>23.21</v>
      </c>
      <c r="H22" s="22">
        <v>23.21</v>
      </c>
      <c r="I22" s="22"/>
      <c r="J22" s="22">
        <f t="shared" si="3"/>
        <v>0</v>
      </c>
      <c r="K22" s="22">
        <v>0</v>
      </c>
      <c r="L22" s="22">
        <v>0</v>
      </c>
      <c r="M22" s="22">
        <f t="shared" si="4"/>
        <v>0</v>
      </c>
      <c r="N22" s="22">
        <v>0</v>
      </c>
      <c r="O22" s="22">
        <v>0</v>
      </c>
      <c r="P22" s="22">
        <f t="shared" si="5"/>
        <v>0</v>
      </c>
      <c r="Q22" s="22">
        <f t="shared" si="6"/>
        <v>0</v>
      </c>
      <c r="R22" s="22">
        <v>0</v>
      </c>
      <c r="S22" s="22">
        <v>0</v>
      </c>
      <c r="T22" s="22">
        <f t="shared" si="7"/>
        <v>0</v>
      </c>
      <c r="U22" s="53">
        <v>0</v>
      </c>
      <c r="V22" s="53">
        <v>0</v>
      </c>
      <c r="W22" s="53">
        <f t="shared" si="8"/>
        <v>0</v>
      </c>
      <c r="X22" s="53">
        <v>0</v>
      </c>
      <c r="Y22" s="22">
        <v>0</v>
      </c>
      <c r="Z22" s="23">
        <f t="shared" si="9"/>
        <v>0</v>
      </c>
      <c r="AA22" s="53">
        <f t="shared" si="10"/>
        <v>0</v>
      </c>
      <c r="AB22" s="53"/>
      <c r="AC22" s="22"/>
      <c r="AD22" s="53">
        <f t="shared" si="11"/>
        <v>0</v>
      </c>
      <c r="AE22" s="53">
        <v>0</v>
      </c>
      <c r="AF22" s="22">
        <v>0</v>
      </c>
      <c r="AG22" s="53">
        <f t="shared" si="12"/>
        <v>0</v>
      </c>
      <c r="AH22" s="53">
        <v>0</v>
      </c>
      <c r="AI22" s="22">
        <v>0</v>
      </c>
      <c r="AJ22" s="53">
        <f t="shared" si="13"/>
        <v>0</v>
      </c>
      <c r="AK22" s="53">
        <v>0</v>
      </c>
      <c r="AL22" s="22">
        <v>0</v>
      </c>
      <c r="AM22" s="53">
        <f t="shared" si="14"/>
        <v>0</v>
      </c>
      <c r="AN22" s="53">
        <v>0</v>
      </c>
      <c r="AO22" s="22">
        <v>0</v>
      </c>
    </row>
  </sheetData>
  <sheetProtection/>
  <mergeCells count="23">
    <mergeCell ref="AD5:AF5"/>
    <mergeCell ref="AG5:AI5"/>
    <mergeCell ref="AJ5:AL5"/>
    <mergeCell ref="AA5:AC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J5:L5"/>
    <mergeCell ref="M5:O5"/>
    <mergeCell ref="Q5:S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Zeros="0" zoomScalePageLayoutView="0" workbookViewId="0" topLeftCell="A1">
      <selection activeCell="U7" sqref="U7:AU7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26.25390625" style="1" customWidth="1"/>
    <col min="5" max="59" width="6.875" style="1" customWidth="1"/>
    <col min="60" max="113" width="6.625" style="1" customWidth="1"/>
    <col min="114" max="16384" width="7.00390625" style="1" customWidth="1"/>
  </cols>
  <sheetData>
    <row r="1" spans="1:113" ht="19.5" customHeight="1">
      <c r="A1" s="37"/>
      <c r="B1" s="61"/>
      <c r="C1" s="61"/>
      <c r="D1" s="61"/>
      <c r="DI1" s="5" t="s">
        <v>92</v>
      </c>
    </row>
    <row r="2" spans="1:113" ht="19.5" customHeight="1">
      <c r="A2" s="134" t="s">
        <v>93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</row>
    <row r="3" spans="1:113" ht="19.5" customHeight="1">
      <c r="A3" s="62" t="s">
        <v>226</v>
      </c>
      <c r="B3" s="6"/>
      <c r="C3" s="6"/>
      <c r="D3" s="6"/>
      <c r="F3" s="63"/>
      <c r="DI3" s="67" t="s">
        <v>4</v>
      </c>
    </row>
    <row r="4" spans="1:113" ht="19.5" customHeight="1">
      <c r="A4" s="174" t="s">
        <v>32</v>
      </c>
      <c r="B4" s="175"/>
      <c r="C4" s="175"/>
      <c r="D4" s="176"/>
      <c r="E4" s="141" t="s">
        <v>33</v>
      </c>
      <c r="F4" s="159" t="s">
        <v>94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48" t="s">
        <v>95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60" t="s">
        <v>96</v>
      </c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1"/>
      <c r="BH4" s="159" t="s">
        <v>97</v>
      </c>
      <c r="BI4" s="160"/>
      <c r="BJ4" s="160"/>
      <c r="BK4" s="160"/>
      <c r="BL4" s="161"/>
      <c r="BM4" s="159" t="s">
        <v>98</v>
      </c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1"/>
      <c r="BZ4" s="159" t="s">
        <v>99</v>
      </c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1"/>
      <c r="CR4" s="171" t="s">
        <v>100</v>
      </c>
      <c r="CS4" s="172"/>
      <c r="CT4" s="173"/>
      <c r="CU4" s="171" t="s">
        <v>101</v>
      </c>
      <c r="CV4" s="172"/>
      <c r="CW4" s="172"/>
      <c r="CX4" s="172"/>
      <c r="CY4" s="172"/>
      <c r="CZ4" s="173"/>
      <c r="DA4" s="171" t="s">
        <v>102</v>
      </c>
      <c r="DB4" s="172"/>
      <c r="DC4" s="173"/>
      <c r="DD4" s="159" t="s">
        <v>103</v>
      </c>
      <c r="DE4" s="160"/>
      <c r="DF4" s="160"/>
      <c r="DG4" s="160"/>
      <c r="DH4" s="160"/>
      <c r="DI4" s="161"/>
    </row>
    <row r="5" spans="1:113" ht="19.5" customHeight="1">
      <c r="A5" s="156" t="s">
        <v>43</v>
      </c>
      <c r="B5" s="157"/>
      <c r="C5" s="158"/>
      <c r="D5" s="141" t="s">
        <v>104</v>
      </c>
      <c r="E5" s="135"/>
      <c r="F5" s="166" t="s">
        <v>48</v>
      </c>
      <c r="G5" s="166" t="s">
        <v>105</v>
      </c>
      <c r="H5" s="166" t="s">
        <v>106</v>
      </c>
      <c r="I5" s="166" t="s">
        <v>107</v>
      </c>
      <c r="J5" s="166" t="s">
        <v>108</v>
      </c>
      <c r="K5" s="166" t="s">
        <v>109</v>
      </c>
      <c r="L5" s="166" t="s">
        <v>110</v>
      </c>
      <c r="M5" s="166" t="s">
        <v>111</v>
      </c>
      <c r="N5" s="166" t="s">
        <v>112</v>
      </c>
      <c r="O5" s="166" t="s">
        <v>113</v>
      </c>
      <c r="P5" s="166" t="s">
        <v>114</v>
      </c>
      <c r="Q5" s="166" t="s">
        <v>115</v>
      </c>
      <c r="R5" s="166" t="s">
        <v>116</v>
      </c>
      <c r="S5" s="165" t="s">
        <v>117</v>
      </c>
      <c r="T5" s="135" t="s">
        <v>48</v>
      </c>
      <c r="U5" s="135" t="s">
        <v>118</v>
      </c>
      <c r="V5" s="135" t="s">
        <v>119</v>
      </c>
      <c r="W5" s="135" t="s">
        <v>120</v>
      </c>
      <c r="X5" s="135" t="s">
        <v>121</v>
      </c>
      <c r="Y5" s="135" t="s">
        <v>122</v>
      </c>
      <c r="Z5" s="135" t="s">
        <v>123</v>
      </c>
      <c r="AA5" s="135" t="s">
        <v>124</v>
      </c>
      <c r="AB5" s="135" t="s">
        <v>125</v>
      </c>
      <c r="AC5" s="135" t="s">
        <v>126</v>
      </c>
      <c r="AD5" s="135" t="s">
        <v>127</v>
      </c>
      <c r="AE5" s="135" t="s">
        <v>128</v>
      </c>
      <c r="AF5" s="135" t="s">
        <v>129</v>
      </c>
      <c r="AG5" s="135" t="s">
        <v>130</v>
      </c>
      <c r="AH5" s="135" t="s">
        <v>131</v>
      </c>
      <c r="AI5" s="135" t="s">
        <v>132</v>
      </c>
      <c r="AJ5" s="135" t="s">
        <v>133</v>
      </c>
      <c r="AK5" s="135" t="s">
        <v>134</v>
      </c>
      <c r="AL5" s="135" t="s">
        <v>135</v>
      </c>
      <c r="AM5" s="135" t="s">
        <v>136</v>
      </c>
      <c r="AN5" s="135" t="s">
        <v>137</v>
      </c>
      <c r="AO5" s="135" t="s">
        <v>138</v>
      </c>
      <c r="AP5" s="135" t="s">
        <v>139</v>
      </c>
      <c r="AQ5" s="135" t="s">
        <v>140</v>
      </c>
      <c r="AR5" s="135" t="s">
        <v>141</v>
      </c>
      <c r="AS5" s="135" t="s">
        <v>142</v>
      </c>
      <c r="AT5" s="135" t="s">
        <v>143</v>
      </c>
      <c r="AU5" s="135" t="s">
        <v>144</v>
      </c>
      <c r="AV5" s="169" t="s">
        <v>48</v>
      </c>
      <c r="AW5" s="166" t="s">
        <v>145</v>
      </c>
      <c r="AX5" s="166" t="s">
        <v>146</v>
      </c>
      <c r="AY5" s="166" t="s">
        <v>147</v>
      </c>
      <c r="AZ5" s="166" t="s">
        <v>148</v>
      </c>
      <c r="BA5" s="166" t="s">
        <v>149</v>
      </c>
      <c r="BB5" s="166" t="s">
        <v>150</v>
      </c>
      <c r="BC5" s="166" t="s">
        <v>151</v>
      </c>
      <c r="BD5" s="166" t="s">
        <v>152</v>
      </c>
      <c r="BE5" s="166" t="s">
        <v>153</v>
      </c>
      <c r="BF5" s="166" t="s">
        <v>154</v>
      </c>
      <c r="BG5" s="165" t="s">
        <v>155</v>
      </c>
      <c r="BH5" s="165" t="s">
        <v>48</v>
      </c>
      <c r="BI5" s="165" t="s">
        <v>156</v>
      </c>
      <c r="BJ5" s="165" t="s">
        <v>157</v>
      </c>
      <c r="BK5" s="165" t="s">
        <v>158</v>
      </c>
      <c r="BL5" s="165" t="s">
        <v>159</v>
      </c>
      <c r="BM5" s="166" t="s">
        <v>48</v>
      </c>
      <c r="BN5" s="166" t="s">
        <v>160</v>
      </c>
      <c r="BO5" s="166" t="s">
        <v>161</v>
      </c>
      <c r="BP5" s="166" t="s">
        <v>162</v>
      </c>
      <c r="BQ5" s="166" t="s">
        <v>163</v>
      </c>
      <c r="BR5" s="166" t="s">
        <v>164</v>
      </c>
      <c r="BS5" s="166" t="s">
        <v>165</v>
      </c>
      <c r="BT5" s="166" t="s">
        <v>166</v>
      </c>
      <c r="BU5" s="166" t="s">
        <v>167</v>
      </c>
      <c r="BV5" s="166" t="s">
        <v>168</v>
      </c>
      <c r="BW5" s="167" t="s">
        <v>169</v>
      </c>
      <c r="BX5" s="167" t="s">
        <v>170</v>
      </c>
      <c r="BY5" s="166" t="s">
        <v>171</v>
      </c>
      <c r="BZ5" s="166" t="s">
        <v>48</v>
      </c>
      <c r="CA5" s="166" t="s">
        <v>160</v>
      </c>
      <c r="CB5" s="166" t="s">
        <v>161</v>
      </c>
      <c r="CC5" s="166" t="s">
        <v>162</v>
      </c>
      <c r="CD5" s="166" t="s">
        <v>163</v>
      </c>
      <c r="CE5" s="166" t="s">
        <v>164</v>
      </c>
      <c r="CF5" s="166" t="s">
        <v>165</v>
      </c>
      <c r="CG5" s="166" t="s">
        <v>166</v>
      </c>
      <c r="CH5" s="166" t="s">
        <v>172</v>
      </c>
      <c r="CI5" s="166" t="s">
        <v>173</v>
      </c>
      <c r="CJ5" s="166" t="s">
        <v>174</v>
      </c>
      <c r="CK5" s="166" t="s">
        <v>175</v>
      </c>
      <c r="CL5" s="166" t="s">
        <v>167</v>
      </c>
      <c r="CM5" s="166" t="s">
        <v>168</v>
      </c>
      <c r="CN5" s="166" t="s">
        <v>176</v>
      </c>
      <c r="CO5" s="167" t="s">
        <v>169</v>
      </c>
      <c r="CP5" s="167" t="s">
        <v>170</v>
      </c>
      <c r="CQ5" s="166" t="s">
        <v>177</v>
      </c>
      <c r="CR5" s="167" t="s">
        <v>48</v>
      </c>
      <c r="CS5" s="167" t="s">
        <v>178</v>
      </c>
      <c r="CT5" s="166" t="s">
        <v>179</v>
      </c>
      <c r="CU5" s="167" t="s">
        <v>48</v>
      </c>
      <c r="CV5" s="167" t="s">
        <v>178</v>
      </c>
      <c r="CW5" s="166" t="s">
        <v>180</v>
      </c>
      <c r="CX5" s="167" t="s">
        <v>181</v>
      </c>
      <c r="CY5" s="167" t="s">
        <v>182</v>
      </c>
      <c r="CZ5" s="165" t="s">
        <v>179</v>
      </c>
      <c r="DA5" s="167" t="s">
        <v>48</v>
      </c>
      <c r="DB5" s="167" t="s">
        <v>102</v>
      </c>
      <c r="DC5" s="167" t="s">
        <v>183</v>
      </c>
      <c r="DD5" s="166" t="s">
        <v>48</v>
      </c>
      <c r="DE5" s="166" t="s">
        <v>184</v>
      </c>
      <c r="DF5" s="166" t="s">
        <v>185</v>
      </c>
      <c r="DG5" s="166" t="s">
        <v>183</v>
      </c>
      <c r="DH5" s="166" t="s">
        <v>186</v>
      </c>
      <c r="DI5" s="166" t="s">
        <v>103</v>
      </c>
    </row>
    <row r="6" spans="1:113" ht="39" customHeight="1">
      <c r="A6" s="59" t="s">
        <v>53</v>
      </c>
      <c r="B6" s="64" t="s">
        <v>54</v>
      </c>
      <c r="C6" s="60" t="s">
        <v>55</v>
      </c>
      <c r="D6" s="142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42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70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42"/>
      <c r="BH6" s="142"/>
      <c r="BI6" s="142"/>
      <c r="BJ6" s="142"/>
      <c r="BK6" s="142"/>
      <c r="BL6" s="142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68"/>
      <c r="BX6" s="168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68"/>
      <c r="CP6" s="168"/>
      <c r="CQ6" s="136"/>
      <c r="CR6" s="168"/>
      <c r="CS6" s="168"/>
      <c r="CT6" s="136"/>
      <c r="CU6" s="168"/>
      <c r="CV6" s="168"/>
      <c r="CW6" s="136"/>
      <c r="CX6" s="168"/>
      <c r="CY6" s="168"/>
      <c r="CZ6" s="142"/>
      <c r="DA6" s="168"/>
      <c r="DB6" s="168"/>
      <c r="DC6" s="168"/>
      <c r="DD6" s="136"/>
      <c r="DE6" s="136"/>
      <c r="DF6" s="136"/>
      <c r="DG6" s="136"/>
      <c r="DH6" s="136"/>
      <c r="DI6" s="136"/>
    </row>
    <row r="7" spans="1:113" ht="19.5" customHeight="1">
      <c r="A7" s="43" t="s">
        <v>91</v>
      </c>
      <c r="B7" s="43" t="s">
        <v>91</v>
      </c>
      <c r="C7" s="43" t="s">
        <v>91</v>
      </c>
      <c r="D7" s="43" t="s">
        <v>33</v>
      </c>
      <c r="E7" s="65">
        <f>SUM(F7,T7,AV7,BH7,BM7,BZ7,CR7,CU7,DA7,DD7)</f>
        <v>203.81</v>
      </c>
      <c r="F7" s="65">
        <f>F8+F13+F16+F19+F23</f>
        <v>109.85</v>
      </c>
      <c r="G7" s="65">
        <f>G8</f>
        <v>43.379999999999995</v>
      </c>
      <c r="H7" s="65">
        <f>H8</f>
        <v>20.209999999999997</v>
      </c>
      <c r="I7" s="65">
        <f>I8</f>
        <v>0</v>
      </c>
      <c r="J7" s="65">
        <f>J8</f>
        <v>0</v>
      </c>
      <c r="K7" s="65">
        <f>K8</f>
        <v>15.91</v>
      </c>
      <c r="L7" s="65">
        <f>L16</f>
        <v>15.65</v>
      </c>
      <c r="M7" s="65"/>
      <c r="N7" s="65">
        <f>N19</f>
        <v>5.05</v>
      </c>
      <c r="O7" s="66"/>
      <c r="P7" s="66">
        <f>P8</f>
        <v>0.69</v>
      </c>
      <c r="Q7" s="66">
        <f>Q23</f>
        <v>8.96</v>
      </c>
      <c r="R7" s="66"/>
      <c r="S7" s="65"/>
      <c r="T7" s="66">
        <v>70.75</v>
      </c>
      <c r="U7" s="66">
        <f>U8</f>
        <v>24.89</v>
      </c>
      <c r="V7" s="66">
        <f aca="true" t="shared" si="0" ref="V7:AQ7">V8</f>
        <v>0</v>
      </c>
      <c r="W7" s="66">
        <f t="shared" si="0"/>
        <v>0</v>
      </c>
      <c r="X7" s="66">
        <f t="shared" si="0"/>
        <v>0</v>
      </c>
      <c r="Y7" s="66">
        <f t="shared" si="0"/>
        <v>0.12</v>
      </c>
      <c r="Z7" s="66">
        <f t="shared" si="0"/>
        <v>2.04</v>
      </c>
      <c r="AA7" s="66">
        <f t="shared" si="0"/>
        <v>4.84</v>
      </c>
      <c r="AB7" s="66">
        <f t="shared" si="0"/>
        <v>0</v>
      </c>
      <c r="AC7" s="66">
        <f t="shared" si="0"/>
        <v>3.4799999999999995</v>
      </c>
      <c r="AD7" s="66">
        <f t="shared" si="0"/>
        <v>19.799999999999997</v>
      </c>
      <c r="AE7" s="66">
        <f t="shared" si="0"/>
        <v>0</v>
      </c>
      <c r="AF7" s="66">
        <f t="shared" si="0"/>
        <v>5</v>
      </c>
      <c r="AG7" s="66">
        <f t="shared" si="0"/>
        <v>0</v>
      </c>
      <c r="AH7" s="66">
        <f t="shared" si="0"/>
        <v>0.72</v>
      </c>
      <c r="AI7" s="66">
        <f>AI8+AI13</f>
        <v>3.12</v>
      </c>
      <c r="AJ7" s="66">
        <f t="shared" si="0"/>
        <v>1.7999999999999998</v>
      </c>
      <c r="AK7" s="66">
        <f t="shared" si="0"/>
        <v>0</v>
      </c>
      <c r="AL7" s="66">
        <f t="shared" si="0"/>
        <v>0</v>
      </c>
      <c r="AM7" s="66">
        <f t="shared" si="0"/>
        <v>0</v>
      </c>
      <c r="AN7" s="66">
        <f t="shared" si="0"/>
        <v>2</v>
      </c>
      <c r="AO7" s="66">
        <f t="shared" si="0"/>
        <v>0</v>
      </c>
      <c r="AP7" s="66">
        <f t="shared" si="0"/>
        <v>1.49</v>
      </c>
      <c r="AQ7" s="66">
        <f t="shared" si="0"/>
        <v>1.45</v>
      </c>
      <c r="AR7" s="66"/>
      <c r="AS7" s="66"/>
      <c r="AT7" s="66"/>
      <c r="AU7" s="66"/>
      <c r="AV7" s="132">
        <f aca="true" t="shared" si="1" ref="F7:BE8">AV8</f>
        <v>23.21</v>
      </c>
      <c r="AW7" s="66"/>
      <c r="AX7" s="66"/>
      <c r="AY7" s="66"/>
      <c r="AZ7" s="66"/>
      <c r="BA7" s="66"/>
      <c r="BB7" s="66"/>
      <c r="BC7" s="66"/>
      <c r="BD7" s="66"/>
      <c r="BE7" s="65">
        <f t="shared" si="1"/>
        <v>23.21</v>
      </c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</row>
    <row r="8" spans="1:113" ht="19.5" customHeight="1">
      <c r="A8" s="116" t="s">
        <v>286</v>
      </c>
      <c r="B8" s="43"/>
      <c r="C8" s="43"/>
      <c r="D8" s="116" t="s">
        <v>287</v>
      </c>
      <c r="E8" s="65">
        <f>E9</f>
        <v>173.03</v>
      </c>
      <c r="F8" s="65">
        <f t="shared" si="1"/>
        <v>80.19</v>
      </c>
      <c r="G8" s="65">
        <f t="shared" si="1"/>
        <v>43.379999999999995</v>
      </c>
      <c r="H8" s="65">
        <f t="shared" si="1"/>
        <v>20.209999999999997</v>
      </c>
      <c r="I8" s="65">
        <f t="shared" si="1"/>
        <v>0</v>
      </c>
      <c r="J8" s="65">
        <f t="shared" si="1"/>
        <v>0</v>
      </c>
      <c r="K8" s="65">
        <f t="shared" si="1"/>
        <v>15.91</v>
      </c>
      <c r="L8" s="65">
        <f t="shared" si="1"/>
        <v>0</v>
      </c>
      <c r="M8" s="65">
        <f t="shared" si="1"/>
        <v>0</v>
      </c>
      <c r="N8" s="65">
        <f t="shared" si="1"/>
        <v>0</v>
      </c>
      <c r="O8" s="65">
        <f t="shared" si="1"/>
        <v>0</v>
      </c>
      <c r="P8" s="65">
        <f t="shared" si="1"/>
        <v>0.69</v>
      </c>
      <c r="Q8" s="65">
        <f t="shared" si="1"/>
        <v>0</v>
      </c>
      <c r="R8" s="65">
        <f t="shared" si="1"/>
        <v>0</v>
      </c>
      <c r="S8" s="65">
        <f t="shared" si="1"/>
        <v>0</v>
      </c>
      <c r="T8" s="66">
        <f t="shared" si="1"/>
        <v>69.63</v>
      </c>
      <c r="U8" s="66">
        <f t="shared" si="1"/>
        <v>24.89</v>
      </c>
      <c r="V8" s="66">
        <f t="shared" si="1"/>
        <v>0</v>
      </c>
      <c r="W8" s="66">
        <f t="shared" si="1"/>
        <v>0</v>
      </c>
      <c r="X8" s="66">
        <f t="shared" si="1"/>
        <v>0</v>
      </c>
      <c r="Y8" s="66">
        <f t="shared" si="1"/>
        <v>0.12</v>
      </c>
      <c r="Z8" s="66">
        <f t="shared" si="1"/>
        <v>2.04</v>
      </c>
      <c r="AA8" s="66">
        <f t="shared" si="1"/>
        <v>4.84</v>
      </c>
      <c r="AB8" s="66">
        <f t="shared" si="1"/>
        <v>0</v>
      </c>
      <c r="AC8" s="66">
        <f t="shared" si="1"/>
        <v>3.4799999999999995</v>
      </c>
      <c r="AD8" s="66">
        <f t="shared" si="1"/>
        <v>19.799999999999997</v>
      </c>
      <c r="AE8" s="66">
        <f t="shared" si="1"/>
        <v>0</v>
      </c>
      <c r="AF8" s="66">
        <f t="shared" si="1"/>
        <v>5</v>
      </c>
      <c r="AG8" s="66">
        <f t="shared" si="1"/>
        <v>0</v>
      </c>
      <c r="AH8" s="66">
        <f t="shared" si="1"/>
        <v>0.72</v>
      </c>
      <c r="AI8" s="66">
        <f t="shared" si="1"/>
        <v>2</v>
      </c>
      <c r="AJ8" s="66">
        <f t="shared" si="1"/>
        <v>1.7999999999999998</v>
      </c>
      <c r="AK8" s="66">
        <f t="shared" si="1"/>
        <v>0</v>
      </c>
      <c r="AL8" s="66">
        <f t="shared" si="1"/>
        <v>0</v>
      </c>
      <c r="AM8" s="66">
        <f t="shared" si="1"/>
        <v>0</v>
      </c>
      <c r="AN8" s="66">
        <f t="shared" si="1"/>
        <v>2</v>
      </c>
      <c r="AO8" s="66">
        <f t="shared" si="1"/>
        <v>0</v>
      </c>
      <c r="AP8" s="66">
        <f t="shared" si="1"/>
        <v>1.49</v>
      </c>
      <c r="AQ8" s="66">
        <f t="shared" si="1"/>
        <v>1.45</v>
      </c>
      <c r="AR8" s="66">
        <f t="shared" si="1"/>
        <v>0</v>
      </c>
      <c r="AS8" s="66">
        <f t="shared" si="1"/>
        <v>0</v>
      </c>
      <c r="AT8" s="66">
        <f t="shared" si="1"/>
        <v>0</v>
      </c>
      <c r="AU8" s="66">
        <f t="shared" si="1"/>
        <v>0</v>
      </c>
      <c r="AV8" s="132">
        <f t="shared" si="1"/>
        <v>23.21</v>
      </c>
      <c r="AW8" s="65">
        <f t="shared" si="1"/>
        <v>0</v>
      </c>
      <c r="AX8" s="65">
        <f t="shared" si="1"/>
        <v>0</v>
      </c>
      <c r="AY8" s="65">
        <f t="shared" si="1"/>
        <v>0</v>
      </c>
      <c r="AZ8" s="65">
        <f t="shared" si="1"/>
        <v>0</v>
      </c>
      <c r="BA8" s="65">
        <f t="shared" si="1"/>
        <v>0</v>
      </c>
      <c r="BB8" s="65">
        <f t="shared" si="1"/>
        <v>0</v>
      </c>
      <c r="BC8" s="65">
        <f t="shared" si="1"/>
        <v>0</v>
      </c>
      <c r="BD8" s="65">
        <f t="shared" si="1"/>
        <v>0</v>
      </c>
      <c r="BE8" s="65">
        <f t="shared" si="1"/>
        <v>23.21</v>
      </c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</row>
    <row r="9" spans="1:113" ht="19.5" customHeight="1">
      <c r="A9" s="116" t="s">
        <v>286</v>
      </c>
      <c r="B9" s="116" t="s">
        <v>278</v>
      </c>
      <c r="C9" s="43"/>
      <c r="D9" s="116" t="s">
        <v>288</v>
      </c>
      <c r="E9" s="65">
        <f>F9+T9+AV9</f>
        <v>173.03</v>
      </c>
      <c r="F9" s="65">
        <f>F10+F11+F12</f>
        <v>80.19</v>
      </c>
      <c r="G9" s="65">
        <f>G10+G11+G12</f>
        <v>43.379999999999995</v>
      </c>
      <c r="H9" s="65">
        <f aca="true" t="shared" si="2" ref="H9:BE9">H10+H11+H12</f>
        <v>20.209999999999997</v>
      </c>
      <c r="I9" s="65">
        <f t="shared" si="2"/>
        <v>0</v>
      </c>
      <c r="J9" s="65">
        <f t="shared" si="2"/>
        <v>0</v>
      </c>
      <c r="K9" s="65">
        <f t="shared" si="2"/>
        <v>15.91</v>
      </c>
      <c r="L9" s="65">
        <f t="shared" si="2"/>
        <v>0</v>
      </c>
      <c r="M9" s="65">
        <f t="shared" si="2"/>
        <v>0</v>
      </c>
      <c r="N9" s="65">
        <f t="shared" si="2"/>
        <v>0</v>
      </c>
      <c r="O9" s="65">
        <f t="shared" si="2"/>
        <v>0</v>
      </c>
      <c r="P9" s="65">
        <f t="shared" si="2"/>
        <v>0.69</v>
      </c>
      <c r="Q9" s="65">
        <f t="shared" si="2"/>
        <v>0</v>
      </c>
      <c r="R9" s="65">
        <f t="shared" si="2"/>
        <v>0</v>
      </c>
      <c r="S9" s="65">
        <f t="shared" si="2"/>
        <v>0</v>
      </c>
      <c r="T9" s="66">
        <f t="shared" si="2"/>
        <v>69.63</v>
      </c>
      <c r="U9" s="66">
        <f t="shared" si="2"/>
        <v>24.89</v>
      </c>
      <c r="V9" s="66">
        <f t="shared" si="2"/>
        <v>0</v>
      </c>
      <c r="W9" s="66">
        <f t="shared" si="2"/>
        <v>0</v>
      </c>
      <c r="X9" s="66">
        <f t="shared" si="2"/>
        <v>0</v>
      </c>
      <c r="Y9" s="66">
        <f t="shared" si="2"/>
        <v>0.12</v>
      </c>
      <c r="Z9" s="66">
        <f t="shared" si="2"/>
        <v>2.04</v>
      </c>
      <c r="AA9" s="66">
        <f t="shared" si="2"/>
        <v>4.84</v>
      </c>
      <c r="AB9" s="66">
        <f t="shared" si="2"/>
        <v>0</v>
      </c>
      <c r="AC9" s="66">
        <f t="shared" si="2"/>
        <v>3.4799999999999995</v>
      </c>
      <c r="AD9" s="66">
        <f t="shared" si="2"/>
        <v>19.799999999999997</v>
      </c>
      <c r="AE9" s="66">
        <f t="shared" si="2"/>
        <v>0</v>
      </c>
      <c r="AF9" s="66">
        <f t="shared" si="2"/>
        <v>5</v>
      </c>
      <c r="AG9" s="66">
        <f t="shared" si="2"/>
        <v>0</v>
      </c>
      <c r="AH9" s="66">
        <f t="shared" si="2"/>
        <v>0.72</v>
      </c>
      <c r="AI9" s="66">
        <f t="shared" si="2"/>
        <v>2</v>
      </c>
      <c r="AJ9" s="66">
        <f t="shared" si="2"/>
        <v>1.7999999999999998</v>
      </c>
      <c r="AK9" s="66">
        <f t="shared" si="2"/>
        <v>0</v>
      </c>
      <c r="AL9" s="66">
        <f t="shared" si="2"/>
        <v>0</v>
      </c>
      <c r="AM9" s="66">
        <f t="shared" si="2"/>
        <v>0</v>
      </c>
      <c r="AN9" s="66">
        <f t="shared" si="2"/>
        <v>2</v>
      </c>
      <c r="AO9" s="66">
        <f t="shared" si="2"/>
        <v>0</v>
      </c>
      <c r="AP9" s="66">
        <f t="shared" si="2"/>
        <v>1.49</v>
      </c>
      <c r="AQ9" s="66">
        <f t="shared" si="2"/>
        <v>1.45</v>
      </c>
      <c r="AR9" s="66">
        <f t="shared" si="2"/>
        <v>0</v>
      </c>
      <c r="AS9" s="66">
        <f t="shared" si="2"/>
        <v>0</v>
      </c>
      <c r="AT9" s="66">
        <f t="shared" si="2"/>
        <v>0</v>
      </c>
      <c r="AU9" s="66">
        <f t="shared" si="2"/>
        <v>0</v>
      </c>
      <c r="AV9" s="132">
        <f t="shared" si="2"/>
        <v>23.21</v>
      </c>
      <c r="AW9" s="65">
        <f t="shared" si="2"/>
        <v>0</v>
      </c>
      <c r="AX9" s="65">
        <f t="shared" si="2"/>
        <v>0</v>
      </c>
      <c r="AY9" s="65">
        <f t="shared" si="2"/>
        <v>0</v>
      </c>
      <c r="AZ9" s="65">
        <f t="shared" si="2"/>
        <v>0</v>
      </c>
      <c r="BA9" s="65">
        <f t="shared" si="2"/>
        <v>0</v>
      </c>
      <c r="BB9" s="65">
        <f t="shared" si="2"/>
        <v>0</v>
      </c>
      <c r="BC9" s="65">
        <f t="shared" si="2"/>
        <v>0</v>
      </c>
      <c r="BD9" s="65">
        <f t="shared" si="2"/>
        <v>0</v>
      </c>
      <c r="BE9" s="65">
        <f t="shared" si="2"/>
        <v>23.21</v>
      </c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</row>
    <row r="10" spans="1:113" ht="19.5" customHeight="1">
      <c r="A10" s="116" t="s">
        <v>232</v>
      </c>
      <c r="B10" s="116" t="s">
        <v>233</v>
      </c>
      <c r="C10" s="116" t="s">
        <v>234</v>
      </c>
      <c r="D10" s="116" t="s">
        <v>236</v>
      </c>
      <c r="E10" s="65">
        <f>SUM(F10,T10,AV10,BH10,BM10,BZ10,CR10,CU10,DA10,DD10)</f>
        <v>71.67</v>
      </c>
      <c r="F10" s="65">
        <v>40.34</v>
      </c>
      <c r="G10" s="65">
        <v>22.29</v>
      </c>
      <c r="H10" s="65">
        <v>17.81</v>
      </c>
      <c r="I10" s="65"/>
      <c r="J10" s="65"/>
      <c r="K10" s="65"/>
      <c r="L10" s="65"/>
      <c r="M10" s="65"/>
      <c r="N10" s="65"/>
      <c r="O10" s="66"/>
      <c r="P10" s="66">
        <v>0.24</v>
      </c>
      <c r="Q10" s="66"/>
      <c r="R10" s="66"/>
      <c r="S10" s="65"/>
      <c r="T10" s="66">
        <v>8.14</v>
      </c>
      <c r="U10" s="66">
        <v>1.8</v>
      </c>
      <c r="V10" s="66"/>
      <c r="W10" s="66"/>
      <c r="X10" s="66"/>
      <c r="Y10" s="66">
        <v>0.06</v>
      </c>
      <c r="Z10" s="66">
        <v>0.42</v>
      </c>
      <c r="AA10" s="66">
        <v>0.84</v>
      </c>
      <c r="AB10" s="66"/>
      <c r="AC10" s="66">
        <v>0.3</v>
      </c>
      <c r="AD10" s="66">
        <v>2.4</v>
      </c>
      <c r="AE10" s="66"/>
      <c r="AF10" s="66"/>
      <c r="AG10" s="66"/>
      <c r="AH10" s="66">
        <v>0.36</v>
      </c>
      <c r="AI10" s="66"/>
      <c r="AJ10" s="66">
        <v>0.48</v>
      </c>
      <c r="AK10" s="66"/>
      <c r="AL10" s="66"/>
      <c r="AM10" s="66"/>
      <c r="AN10" s="66"/>
      <c r="AO10" s="66"/>
      <c r="AP10" s="66">
        <v>0.77</v>
      </c>
      <c r="AQ10" s="66">
        <v>0.71</v>
      </c>
      <c r="AR10" s="66"/>
      <c r="AS10" s="66"/>
      <c r="AT10" s="66"/>
      <c r="AU10" s="66"/>
      <c r="AV10" s="133">
        <v>23.19</v>
      </c>
      <c r="AW10" s="66"/>
      <c r="AX10" s="66"/>
      <c r="AY10" s="66"/>
      <c r="AZ10" s="66"/>
      <c r="BA10" s="66"/>
      <c r="BB10" s="66"/>
      <c r="BC10" s="66"/>
      <c r="BD10" s="66"/>
      <c r="BE10" s="66">
        <v>23.19</v>
      </c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</row>
    <row r="11" spans="1:113" ht="19.5" customHeight="1">
      <c r="A11" s="116" t="s">
        <v>232</v>
      </c>
      <c r="B11" s="116" t="s">
        <v>233</v>
      </c>
      <c r="C11" s="116" t="s">
        <v>237</v>
      </c>
      <c r="D11" s="116" t="s">
        <v>240</v>
      </c>
      <c r="E11" s="65">
        <f>SUM(F11,T11,AV11,BH11,BM11,BZ11,CR11,CU11,DA11,DD11)</f>
        <v>54.21</v>
      </c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6"/>
      <c r="Q11" s="66"/>
      <c r="R11" s="66"/>
      <c r="S11" s="65"/>
      <c r="T11" s="66">
        <v>54.21</v>
      </c>
      <c r="U11" s="66">
        <v>21.29</v>
      </c>
      <c r="V11" s="66"/>
      <c r="W11" s="66"/>
      <c r="X11" s="66"/>
      <c r="Y11" s="66"/>
      <c r="Z11" s="66">
        <v>1.2</v>
      </c>
      <c r="AA11" s="66">
        <v>4</v>
      </c>
      <c r="AB11" s="66"/>
      <c r="AC11" s="66">
        <v>2.88</v>
      </c>
      <c r="AD11" s="66">
        <v>15</v>
      </c>
      <c r="AE11" s="66"/>
      <c r="AF11" s="66">
        <v>5</v>
      </c>
      <c r="AG11" s="66"/>
      <c r="AH11" s="66"/>
      <c r="AI11" s="66">
        <v>2</v>
      </c>
      <c r="AJ11" s="66">
        <v>0.84</v>
      </c>
      <c r="AK11" s="66"/>
      <c r="AL11" s="66"/>
      <c r="AM11" s="66"/>
      <c r="AN11" s="66">
        <v>2</v>
      </c>
      <c r="AO11" s="66"/>
      <c r="AP11" s="66"/>
      <c r="AQ11" s="66"/>
      <c r="AR11" s="66"/>
      <c r="AS11" s="66"/>
      <c r="AT11" s="66"/>
      <c r="AU11" s="66"/>
      <c r="AV11" s="133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</row>
    <row r="12" spans="1:113" ht="19.5" customHeight="1">
      <c r="A12" s="116" t="s">
        <v>232</v>
      </c>
      <c r="B12" s="116" t="s">
        <v>233</v>
      </c>
      <c r="C12" s="116" t="s">
        <v>238</v>
      </c>
      <c r="D12" s="116" t="s">
        <v>241</v>
      </c>
      <c r="E12" s="65">
        <f>SUM(F12,T12,AV12,BH12,BM12,BZ12,CR12,CU12,DA12,DD12)</f>
        <v>47.150000000000006</v>
      </c>
      <c r="F12" s="65">
        <v>39.85</v>
      </c>
      <c r="G12" s="65">
        <v>21.09</v>
      </c>
      <c r="H12" s="65">
        <v>2.4</v>
      </c>
      <c r="I12" s="65"/>
      <c r="J12" s="65"/>
      <c r="K12" s="65">
        <v>15.91</v>
      </c>
      <c r="L12" s="65"/>
      <c r="M12" s="65"/>
      <c r="N12" s="65"/>
      <c r="O12" s="66"/>
      <c r="P12" s="66">
        <v>0.45</v>
      </c>
      <c r="Q12" s="66"/>
      <c r="R12" s="66"/>
      <c r="S12" s="65"/>
      <c r="T12" s="66">
        <v>7.28</v>
      </c>
      <c r="U12" s="66">
        <v>1.8</v>
      </c>
      <c r="V12" s="66"/>
      <c r="W12" s="66"/>
      <c r="X12" s="66"/>
      <c r="Y12" s="66">
        <v>0.06</v>
      </c>
      <c r="Z12" s="66">
        <v>0.42</v>
      </c>
      <c r="AA12" s="66"/>
      <c r="AB12" s="66"/>
      <c r="AC12" s="66">
        <v>0.3</v>
      </c>
      <c r="AD12" s="66">
        <v>2.4</v>
      </c>
      <c r="AE12" s="66"/>
      <c r="AF12" s="66"/>
      <c r="AG12" s="66"/>
      <c r="AH12" s="66">
        <v>0.36</v>
      </c>
      <c r="AI12" s="66"/>
      <c r="AJ12" s="66">
        <v>0.48</v>
      </c>
      <c r="AK12" s="66"/>
      <c r="AL12" s="66"/>
      <c r="AM12" s="66"/>
      <c r="AN12" s="66"/>
      <c r="AO12" s="66"/>
      <c r="AP12" s="66">
        <v>0.72</v>
      </c>
      <c r="AQ12" s="66">
        <v>0.74</v>
      </c>
      <c r="AR12" s="66"/>
      <c r="AS12" s="66"/>
      <c r="AT12" s="66"/>
      <c r="AU12" s="66"/>
      <c r="AV12" s="133">
        <v>0.02</v>
      </c>
      <c r="AW12" s="66"/>
      <c r="AX12" s="66"/>
      <c r="AY12" s="66"/>
      <c r="AZ12" s="66"/>
      <c r="BA12" s="66"/>
      <c r="BB12" s="66"/>
      <c r="BC12" s="66"/>
      <c r="BD12" s="66"/>
      <c r="BE12" s="66">
        <v>0.02</v>
      </c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</row>
    <row r="13" spans="1:113" ht="19.5" customHeight="1">
      <c r="A13" s="116" t="s">
        <v>239</v>
      </c>
      <c r="B13" s="116"/>
      <c r="C13" s="116"/>
      <c r="D13" s="116" t="s">
        <v>289</v>
      </c>
      <c r="E13" s="65">
        <v>1.12</v>
      </c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6"/>
      <c r="Q13" s="66"/>
      <c r="R13" s="66"/>
      <c r="S13" s="65"/>
      <c r="T13" s="66">
        <v>1.12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>
        <v>1.12</v>
      </c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133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</row>
    <row r="14" spans="1:113" ht="19.5" customHeight="1">
      <c r="A14" s="116" t="s">
        <v>239</v>
      </c>
      <c r="B14" s="116" t="s">
        <v>237</v>
      </c>
      <c r="C14" s="116"/>
      <c r="D14" s="116" t="s">
        <v>290</v>
      </c>
      <c r="E14" s="65">
        <v>1.12</v>
      </c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6"/>
      <c r="Q14" s="66"/>
      <c r="R14" s="66"/>
      <c r="S14" s="65"/>
      <c r="T14" s="66">
        <v>1.12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>
        <v>1.12</v>
      </c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133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</row>
    <row r="15" spans="1:113" ht="19.5" customHeight="1">
      <c r="A15" s="116" t="s">
        <v>239</v>
      </c>
      <c r="B15" s="116" t="s">
        <v>237</v>
      </c>
      <c r="C15" s="116" t="s">
        <v>233</v>
      </c>
      <c r="D15" s="116" t="s">
        <v>242</v>
      </c>
      <c r="E15" s="65">
        <v>1.12</v>
      </c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6"/>
      <c r="Q15" s="66"/>
      <c r="R15" s="66"/>
      <c r="S15" s="65"/>
      <c r="T15" s="66">
        <v>1.12</v>
      </c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>
        <v>1.12</v>
      </c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133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</row>
    <row r="16" spans="1:113" ht="19.5" customHeight="1">
      <c r="A16" s="116" t="s">
        <v>291</v>
      </c>
      <c r="B16" s="116"/>
      <c r="C16" s="116"/>
      <c r="D16" s="116" t="s">
        <v>292</v>
      </c>
      <c r="E16" s="65">
        <v>15.65</v>
      </c>
      <c r="F16" s="65">
        <v>15.65</v>
      </c>
      <c r="G16" s="65"/>
      <c r="H16" s="65"/>
      <c r="I16" s="65"/>
      <c r="J16" s="65"/>
      <c r="K16" s="65"/>
      <c r="L16" s="65">
        <v>15.65</v>
      </c>
      <c r="M16" s="65"/>
      <c r="N16" s="65"/>
      <c r="O16" s="66"/>
      <c r="P16" s="66"/>
      <c r="Q16" s="66"/>
      <c r="R16" s="66"/>
      <c r="S16" s="65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133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</row>
    <row r="17" spans="1:113" ht="19.5" customHeight="1">
      <c r="A17" s="116" t="s">
        <v>243</v>
      </c>
      <c r="B17" s="116" t="s">
        <v>244</v>
      </c>
      <c r="C17" s="116"/>
      <c r="D17" s="116" t="s">
        <v>293</v>
      </c>
      <c r="E17" s="65">
        <v>15.65</v>
      </c>
      <c r="F17" s="65">
        <v>15.65</v>
      </c>
      <c r="G17" s="65"/>
      <c r="H17" s="65"/>
      <c r="I17" s="65"/>
      <c r="J17" s="65"/>
      <c r="K17" s="65"/>
      <c r="L17" s="65">
        <v>15.65</v>
      </c>
      <c r="M17" s="65"/>
      <c r="N17" s="65"/>
      <c r="O17" s="66"/>
      <c r="P17" s="66"/>
      <c r="Q17" s="66"/>
      <c r="R17" s="66"/>
      <c r="S17" s="65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133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</row>
    <row r="18" spans="1:113" ht="19.5" customHeight="1">
      <c r="A18" s="116" t="s">
        <v>243</v>
      </c>
      <c r="B18" s="116" t="s">
        <v>244</v>
      </c>
      <c r="C18" s="116" t="s">
        <v>244</v>
      </c>
      <c r="D18" s="116" t="s">
        <v>252</v>
      </c>
      <c r="E18" s="65">
        <v>15.65</v>
      </c>
      <c r="F18" s="65">
        <v>15.65</v>
      </c>
      <c r="G18" s="65"/>
      <c r="H18" s="65"/>
      <c r="I18" s="65"/>
      <c r="J18" s="65"/>
      <c r="K18" s="65"/>
      <c r="L18" s="65">
        <v>15.65</v>
      </c>
      <c r="M18" s="65"/>
      <c r="N18" s="65"/>
      <c r="O18" s="66"/>
      <c r="P18" s="66"/>
      <c r="Q18" s="66"/>
      <c r="R18" s="66"/>
      <c r="S18" s="65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133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</row>
    <row r="19" spans="1:113" ht="19.5" customHeight="1">
      <c r="A19" s="116" t="s">
        <v>294</v>
      </c>
      <c r="B19" s="116"/>
      <c r="C19" s="116"/>
      <c r="D19" s="116" t="s">
        <v>297</v>
      </c>
      <c r="E19" s="65">
        <v>5.05</v>
      </c>
      <c r="F19" s="65">
        <v>5.05</v>
      </c>
      <c r="G19" s="65"/>
      <c r="H19" s="65"/>
      <c r="I19" s="65"/>
      <c r="J19" s="65"/>
      <c r="K19" s="65"/>
      <c r="L19" s="65"/>
      <c r="M19" s="65"/>
      <c r="N19" s="65">
        <v>5.05</v>
      </c>
      <c r="O19" s="66"/>
      <c r="P19" s="66"/>
      <c r="Q19" s="66"/>
      <c r="R19" s="66"/>
      <c r="S19" s="65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133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</row>
    <row r="20" spans="1:113" ht="19.5" customHeight="1">
      <c r="A20" s="116" t="s">
        <v>246</v>
      </c>
      <c r="B20" s="116" t="s">
        <v>296</v>
      </c>
      <c r="C20" s="116"/>
      <c r="D20" s="116" t="s">
        <v>298</v>
      </c>
      <c r="E20" s="65">
        <v>5.05</v>
      </c>
      <c r="F20" s="65">
        <v>5.05</v>
      </c>
      <c r="G20" s="65"/>
      <c r="H20" s="65"/>
      <c r="I20" s="65"/>
      <c r="J20" s="65"/>
      <c r="K20" s="65"/>
      <c r="L20" s="65"/>
      <c r="M20" s="65"/>
      <c r="N20" s="65">
        <v>5.05</v>
      </c>
      <c r="O20" s="66"/>
      <c r="P20" s="66"/>
      <c r="Q20" s="66"/>
      <c r="R20" s="66"/>
      <c r="S20" s="6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133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</row>
    <row r="21" spans="1:113" ht="19.5" customHeight="1">
      <c r="A21" s="116" t="s">
        <v>246</v>
      </c>
      <c r="B21" s="116" t="s">
        <v>234</v>
      </c>
      <c r="C21" s="116" t="s">
        <v>234</v>
      </c>
      <c r="D21" s="116" t="s">
        <v>247</v>
      </c>
      <c r="E21" s="65">
        <f>SUM(F21,T21,AV21,BH21,BM21,BZ21,CR21,CU21,DA21,DD21)</f>
        <v>2.54</v>
      </c>
      <c r="F21" s="65">
        <v>2.54</v>
      </c>
      <c r="G21" s="65"/>
      <c r="H21" s="65"/>
      <c r="I21" s="65"/>
      <c r="J21" s="65"/>
      <c r="K21" s="65"/>
      <c r="L21" s="65"/>
      <c r="M21" s="65"/>
      <c r="N21" s="65">
        <v>2.54</v>
      </c>
      <c r="O21" s="66"/>
      <c r="P21" s="66"/>
      <c r="Q21" s="66"/>
      <c r="R21" s="66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133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</row>
    <row r="22" spans="1:113" ht="19.5" customHeight="1">
      <c r="A22" s="116" t="s">
        <v>246</v>
      </c>
      <c r="B22" s="116" t="s">
        <v>234</v>
      </c>
      <c r="C22" s="116" t="s">
        <v>248</v>
      </c>
      <c r="D22" s="116" t="s">
        <v>249</v>
      </c>
      <c r="E22" s="65">
        <f>SUM(F22,T22,AV22,BH22,BM22,BZ22,CR22,CU22,DA22,DD22)</f>
        <v>2.51</v>
      </c>
      <c r="F22" s="65">
        <v>2.51</v>
      </c>
      <c r="G22" s="65"/>
      <c r="H22" s="65"/>
      <c r="I22" s="65"/>
      <c r="J22" s="65"/>
      <c r="K22" s="65"/>
      <c r="L22" s="65"/>
      <c r="M22" s="65"/>
      <c r="N22" s="131">
        <v>2.51</v>
      </c>
      <c r="O22" s="66"/>
      <c r="P22" s="66"/>
      <c r="Q22" s="66"/>
      <c r="R22" s="66"/>
      <c r="S22" s="65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133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</row>
    <row r="23" spans="1:113" ht="19.5" customHeight="1">
      <c r="A23" s="116" t="s">
        <v>250</v>
      </c>
      <c r="B23" s="116"/>
      <c r="C23" s="116"/>
      <c r="D23" s="116" t="s">
        <v>299</v>
      </c>
      <c r="E23" s="65">
        <v>8.96</v>
      </c>
      <c r="F23" s="65">
        <v>8.96</v>
      </c>
      <c r="G23" s="65"/>
      <c r="H23" s="65"/>
      <c r="I23" s="65"/>
      <c r="J23" s="65"/>
      <c r="K23" s="65"/>
      <c r="L23" s="65"/>
      <c r="M23" s="65"/>
      <c r="N23" s="65"/>
      <c r="O23" s="66"/>
      <c r="P23" s="66"/>
      <c r="Q23" s="66">
        <v>8.96</v>
      </c>
      <c r="R23" s="66"/>
      <c r="S23" s="6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133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</row>
    <row r="24" spans="1:113" ht="19.5" customHeight="1">
      <c r="A24" s="116" t="s">
        <v>250</v>
      </c>
      <c r="B24" s="116" t="s">
        <v>248</v>
      </c>
      <c r="C24" s="116"/>
      <c r="D24" s="116" t="s">
        <v>300</v>
      </c>
      <c r="E24" s="65">
        <v>8.96</v>
      </c>
      <c r="F24" s="65">
        <v>8.96</v>
      </c>
      <c r="G24" s="65"/>
      <c r="H24" s="65"/>
      <c r="I24" s="65"/>
      <c r="J24" s="65"/>
      <c r="K24" s="65"/>
      <c r="L24" s="65"/>
      <c r="M24" s="65"/>
      <c r="N24" s="65"/>
      <c r="O24" s="66"/>
      <c r="P24" s="66"/>
      <c r="Q24" s="66">
        <v>8.96</v>
      </c>
      <c r="R24" s="66"/>
      <c r="S24" s="65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133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</row>
    <row r="25" spans="1:113" ht="19.5" customHeight="1">
      <c r="A25" s="116" t="s">
        <v>250</v>
      </c>
      <c r="B25" s="116" t="s">
        <v>248</v>
      </c>
      <c r="C25" s="116" t="s">
        <v>234</v>
      </c>
      <c r="D25" s="116" t="s">
        <v>251</v>
      </c>
      <c r="E25" s="65">
        <f>SUM(F25,T25,AV25,BH25,BM25,BZ25,CR25,CU25,DA25,DD25)</f>
        <v>8.96</v>
      </c>
      <c r="F25" s="65">
        <v>8.96</v>
      </c>
      <c r="G25" s="65"/>
      <c r="H25" s="65"/>
      <c r="I25" s="65"/>
      <c r="J25" s="65"/>
      <c r="K25" s="65"/>
      <c r="L25" s="65"/>
      <c r="M25" s="65"/>
      <c r="N25" s="65"/>
      <c r="O25" s="66"/>
      <c r="P25" s="66"/>
      <c r="Q25" s="66">
        <v>8.96</v>
      </c>
      <c r="R25" s="66"/>
      <c r="S25" s="65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133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</row>
    <row r="26" spans="1:113" ht="19.5" customHeight="1">
      <c r="A26" s="43"/>
      <c r="B26" s="43"/>
      <c r="C26" s="43"/>
      <c r="D26" s="43"/>
      <c r="E26" s="65">
        <f>SUM(F26,T26,AV26,BH26,BM26,BZ26,CR26,CU26,DA26,DD26)</f>
        <v>0</v>
      </c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66"/>
      <c r="Q26" s="66"/>
      <c r="R26" s="66"/>
      <c r="S26" s="65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133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5905511811023623" right="0.5905511811023623" top="0.984251968503937" bottom="0" header="0.5118110236220472" footer="0.35433070866141736"/>
  <pageSetup fitToWidth="3" fitToHeight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Zeros="0" zoomScalePageLayoutView="0" workbookViewId="0" topLeftCell="A10">
      <selection activeCell="F41" sqref="F41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38.875" style="1" customWidth="1"/>
    <col min="5" max="7" width="16.375" style="1" customWidth="1"/>
    <col min="8" max="16384" width="7.00390625" style="1" customWidth="1"/>
  </cols>
  <sheetData>
    <row r="1" spans="1:7" ht="19.5" customHeight="1">
      <c r="A1" s="57"/>
      <c r="B1" s="57"/>
      <c r="C1" s="57"/>
      <c r="D1" s="35"/>
      <c r="E1" s="57"/>
      <c r="F1" s="57"/>
      <c r="G1" s="36" t="s">
        <v>187</v>
      </c>
    </row>
    <row r="2" spans="1:7" ht="25.5" customHeight="1">
      <c r="A2" s="134" t="s">
        <v>188</v>
      </c>
      <c r="B2" s="134"/>
      <c r="C2" s="134"/>
      <c r="D2" s="134"/>
      <c r="E2" s="134"/>
      <c r="F2" s="134"/>
      <c r="G2" s="134"/>
    </row>
    <row r="3" spans="1:7" ht="19.5" customHeight="1">
      <c r="A3" s="58" t="s">
        <v>226</v>
      </c>
      <c r="B3" s="58"/>
      <c r="C3" s="58"/>
      <c r="D3" s="58"/>
      <c r="E3" s="37"/>
      <c r="F3" s="37"/>
      <c r="G3" s="8" t="s">
        <v>4</v>
      </c>
    </row>
    <row r="4" spans="1:7" ht="19.5" customHeight="1">
      <c r="A4" s="143" t="s">
        <v>189</v>
      </c>
      <c r="B4" s="143"/>
      <c r="C4" s="143"/>
      <c r="D4" s="143"/>
      <c r="E4" s="135" t="s">
        <v>58</v>
      </c>
      <c r="F4" s="135"/>
      <c r="G4" s="135"/>
    </row>
    <row r="5" spans="1:7" ht="19.5" customHeight="1">
      <c r="A5" s="177" t="s">
        <v>43</v>
      </c>
      <c r="B5" s="177"/>
      <c r="C5" s="178" t="s">
        <v>44</v>
      </c>
      <c r="D5" s="135" t="s">
        <v>104</v>
      </c>
      <c r="E5" s="135" t="s">
        <v>33</v>
      </c>
      <c r="F5" s="143" t="s">
        <v>190</v>
      </c>
      <c r="G5" s="179" t="s">
        <v>191</v>
      </c>
    </row>
    <row r="6" spans="1:7" ht="33.75" customHeight="1">
      <c r="A6" s="123" t="s">
        <v>53</v>
      </c>
      <c r="B6" s="123" t="s">
        <v>54</v>
      </c>
      <c r="C6" s="178"/>
      <c r="D6" s="135"/>
      <c r="E6" s="135"/>
      <c r="F6" s="143"/>
      <c r="G6" s="179"/>
    </row>
    <row r="7" spans="1:7" ht="19.5" customHeight="1">
      <c r="A7" s="43" t="s">
        <v>91</v>
      </c>
      <c r="B7" s="43" t="s">
        <v>91</v>
      </c>
      <c r="C7" s="43" t="s">
        <v>91</v>
      </c>
      <c r="D7" s="43" t="s">
        <v>33</v>
      </c>
      <c r="E7" s="22">
        <f aca="true" t="shared" si="0" ref="E7:E27">SUM(F7:G7)</f>
        <v>149.6</v>
      </c>
      <c r="F7" s="22">
        <f>F8+F28</f>
        <v>133.06</v>
      </c>
      <c r="G7" s="22">
        <f>G16</f>
        <v>16.54</v>
      </c>
    </row>
    <row r="8" spans="1:7" ht="19.5" customHeight="1">
      <c r="A8" s="116" t="s">
        <v>301</v>
      </c>
      <c r="B8" s="43"/>
      <c r="C8" s="43"/>
      <c r="D8" s="116" t="s">
        <v>282</v>
      </c>
      <c r="E8" s="22">
        <f t="shared" si="0"/>
        <v>109.85</v>
      </c>
      <c r="F8" s="22">
        <v>109.85</v>
      </c>
      <c r="G8" s="22"/>
    </row>
    <row r="9" spans="1:7" ht="19.5" customHeight="1">
      <c r="A9" s="116" t="s">
        <v>301</v>
      </c>
      <c r="B9" s="116" t="s">
        <v>267</v>
      </c>
      <c r="C9" s="43"/>
      <c r="D9" s="116" t="s">
        <v>316</v>
      </c>
      <c r="E9" s="22">
        <f t="shared" si="0"/>
        <v>43.379999999999995</v>
      </c>
      <c r="F9" s="66">
        <v>43.379999999999995</v>
      </c>
      <c r="G9" s="66"/>
    </row>
    <row r="10" spans="1:7" ht="19.5" customHeight="1">
      <c r="A10" s="116" t="s">
        <v>301</v>
      </c>
      <c r="B10" s="116" t="s">
        <v>277</v>
      </c>
      <c r="C10" s="43"/>
      <c r="D10" s="116" t="s">
        <v>317</v>
      </c>
      <c r="E10" s="22">
        <f t="shared" si="0"/>
        <v>20.21</v>
      </c>
      <c r="F10" s="22">
        <v>20.21</v>
      </c>
      <c r="G10" s="22"/>
    </row>
    <row r="11" spans="1:7" ht="19.5" customHeight="1">
      <c r="A11" s="116" t="s">
        <v>301</v>
      </c>
      <c r="B11" s="116" t="s">
        <v>302</v>
      </c>
      <c r="C11" s="43"/>
      <c r="D11" s="116" t="s">
        <v>318</v>
      </c>
      <c r="E11" s="22">
        <f t="shared" si="0"/>
        <v>15.91</v>
      </c>
      <c r="F11" s="22">
        <v>15.91</v>
      </c>
      <c r="G11" s="22"/>
    </row>
    <row r="12" spans="1:7" ht="19.5" customHeight="1">
      <c r="A12" s="116" t="s">
        <v>301</v>
      </c>
      <c r="B12" s="116" t="s">
        <v>303</v>
      </c>
      <c r="C12" s="43"/>
      <c r="D12" s="116" t="s">
        <v>319</v>
      </c>
      <c r="E12" s="22">
        <f>SUM(F12:G12)</f>
        <v>15.65</v>
      </c>
      <c r="F12" s="22">
        <v>15.65</v>
      </c>
      <c r="G12" s="22"/>
    </row>
    <row r="13" spans="1:7" ht="19.5" customHeight="1">
      <c r="A13" s="116" t="s">
        <v>301</v>
      </c>
      <c r="B13" s="116" t="s">
        <v>304</v>
      </c>
      <c r="C13" s="43"/>
      <c r="D13" s="116" t="s">
        <v>320</v>
      </c>
      <c r="E13" s="22">
        <f t="shared" si="0"/>
        <v>5.05</v>
      </c>
      <c r="F13" s="22">
        <v>5.05</v>
      </c>
      <c r="G13" s="22"/>
    </row>
    <row r="14" spans="1:7" ht="19.5" customHeight="1">
      <c r="A14" s="116" t="s">
        <v>301</v>
      </c>
      <c r="B14" s="116" t="s">
        <v>305</v>
      </c>
      <c r="C14" s="43"/>
      <c r="D14" s="116" t="s">
        <v>321</v>
      </c>
      <c r="E14" s="22">
        <f t="shared" si="0"/>
        <v>0.69</v>
      </c>
      <c r="F14" s="22">
        <v>0.69</v>
      </c>
      <c r="G14" s="22"/>
    </row>
    <row r="15" spans="1:7" ht="19.5" customHeight="1">
      <c r="A15" s="116" t="s">
        <v>301</v>
      </c>
      <c r="B15" s="116" t="s">
        <v>306</v>
      </c>
      <c r="C15" s="43"/>
      <c r="D15" s="116" t="s">
        <v>251</v>
      </c>
      <c r="E15" s="22">
        <f t="shared" si="0"/>
        <v>8.96</v>
      </c>
      <c r="F15" s="22">
        <v>8.96</v>
      </c>
      <c r="G15" s="22"/>
    </row>
    <row r="16" spans="1:7" ht="19.5" customHeight="1">
      <c r="A16" s="116" t="s">
        <v>307</v>
      </c>
      <c r="B16" s="43"/>
      <c r="C16" s="43"/>
      <c r="D16" s="116" t="s">
        <v>283</v>
      </c>
      <c r="E16" s="22">
        <f t="shared" si="0"/>
        <v>16.54</v>
      </c>
      <c r="F16" s="22"/>
      <c r="G16" s="22">
        <v>16.54</v>
      </c>
    </row>
    <row r="17" spans="1:7" ht="19.5" customHeight="1">
      <c r="A17" s="116" t="s">
        <v>307</v>
      </c>
      <c r="B17" s="116" t="s">
        <v>267</v>
      </c>
      <c r="C17" s="43"/>
      <c r="D17" s="116" t="s">
        <v>322</v>
      </c>
      <c r="E17" s="22">
        <f t="shared" si="0"/>
        <v>3.6</v>
      </c>
      <c r="F17" s="22"/>
      <c r="G17" s="22">
        <v>3.6</v>
      </c>
    </row>
    <row r="18" spans="1:7" ht="19.5" customHeight="1">
      <c r="A18" s="116" t="s">
        <v>307</v>
      </c>
      <c r="B18" s="116" t="s">
        <v>308</v>
      </c>
      <c r="C18" s="43"/>
      <c r="D18" s="116" t="s">
        <v>323</v>
      </c>
      <c r="E18" s="22">
        <f t="shared" si="0"/>
        <v>0.12</v>
      </c>
      <c r="F18" s="22"/>
      <c r="G18" s="122">
        <v>0.12</v>
      </c>
    </row>
    <row r="19" spans="1:7" ht="19.5" customHeight="1">
      <c r="A19" s="116" t="s">
        <v>307</v>
      </c>
      <c r="B19" s="116" t="s">
        <v>279</v>
      </c>
      <c r="C19" s="43"/>
      <c r="D19" s="116" t="s">
        <v>324</v>
      </c>
      <c r="E19" s="22">
        <f t="shared" si="0"/>
        <v>0.84</v>
      </c>
      <c r="F19" s="22"/>
      <c r="G19" s="22">
        <v>0.84</v>
      </c>
    </row>
    <row r="20" spans="1:7" ht="19.5" customHeight="1">
      <c r="A20" s="116" t="s">
        <v>307</v>
      </c>
      <c r="B20" s="116" t="s">
        <v>302</v>
      </c>
      <c r="C20" s="43"/>
      <c r="D20" s="116" t="s">
        <v>325</v>
      </c>
      <c r="E20" s="22">
        <f t="shared" si="0"/>
        <v>0.84</v>
      </c>
      <c r="F20" s="22"/>
      <c r="G20" s="22">
        <v>0.84</v>
      </c>
    </row>
    <row r="21" spans="1:7" ht="19.5" customHeight="1">
      <c r="A21" s="116" t="s">
        <v>307</v>
      </c>
      <c r="B21" s="116" t="s">
        <v>280</v>
      </c>
      <c r="C21" s="43"/>
      <c r="D21" s="116" t="s">
        <v>326</v>
      </c>
      <c r="E21" s="22">
        <f t="shared" si="0"/>
        <v>0.6</v>
      </c>
      <c r="F21" s="22"/>
      <c r="G21" s="122">
        <v>0.6</v>
      </c>
    </row>
    <row r="22" spans="1:7" ht="19.5" customHeight="1">
      <c r="A22" s="116" t="s">
        <v>307</v>
      </c>
      <c r="B22" s="116" t="s">
        <v>295</v>
      </c>
      <c r="C22" s="43"/>
      <c r="D22" s="116" t="s">
        <v>327</v>
      </c>
      <c r="E22" s="22">
        <f t="shared" si="0"/>
        <v>4.8</v>
      </c>
      <c r="F22" s="22"/>
      <c r="G22" s="22">
        <v>4.8</v>
      </c>
    </row>
    <row r="23" spans="1:7" ht="19.5" customHeight="1">
      <c r="A23" s="116" t="s">
        <v>307</v>
      </c>
      <c r="B23" s="116" t="s">
        <v>309</v>
      </c>
      <c r="C23" s="43"/>
      <c r="D23" s="116" t="s">
        <v>328</v>
      </c>
      <c r="E23" s="22">
        <f>SUM(F23:G23)</f>
        <v>0.72</v>
      </c>
      <c r="F23" s="22"/>
      <c r="G23" s="122">
        <v>0.72</v>
      </c>
    </row>
    <row r="24" spans="1:7" ht="19.5" customHeight="1">
      <c r="A24" s="116" t="s">
        <v>307</v>
      </c>
      <c r="B24" s="116" t="s">
        <v>310</v>
      </c>
      <c r="C24" s="43"/>
      <c r="D24" s="116" t="s">
        <v>329</v>
      </c>
      <c r="E24" s="22">
        <f>SUM(F24:G24)</f>
        <v>1.12</v>
      </c>
      <c r="F24" s="22"/>
      <c r="G24" s="22">
        <v>1.12</v>
      </c>
    </row>
    <row r="25" spans="1:7" ht="19.5" customHeight="1">
      <c r="A25" s="116" t="s">
        <v>307</v>
      </c>
      <c r="B25" s="116" t="s">
        <v>311</v>
      </c>
      <c r="C25" s="43"/>
      <c r="D25" s="116" t="s">
        <v>330</v>
      </c>
      <c r="E25" s="22">
        <f>SUM(F25:G25)</f>
        <v>0.96</v>
      </c>
      <c r="F25" s="22"/>
      <c r="G25" s="122">
        <v>0.96</v>
      </c>
    </row>
    <row r="26" spans="1:7" ht="19.5" customHeight="1">
      <c r="A26" s="116" t="s">
        <v>307</v>
      </c>
      <c r="B26" s="116" t="s">
        <v>312</v>
      </c>
      <c r="C26" s="43"/>
      <c r="D26" s="116" t="s">
        <v>331</v>
      </c>
      <c r="E26" s="22">
        <f t="shared" si="0"/>
        <v>1.49</v>
      </c>
      <c r="F26" s="22"/>
      <c r="G26" s="22">
        <v>1.49</v>
      </c>
    </row>
    <row r="27" spans="1:7" ht="19.5" customHeight="1">
      <c r="A27" s="116" t="s">
        <v>307</v>
      </c>
      <c r="B27" s="116" t="s">
        <v>313</v>
      </c>
      <c r="C27" s="43"/>
      <c r="D27" s="116" t="s">
        <v>332</v>
      </c>
      <c r="E27" s="22">
        <f t="shared" si="0"/>
        <v>1.45</v>
      </c>
      <c r="F27" s="22"/>
      <c r="G27" s="22">
        <v>1.45</v>
      </c>
    </row>
    <row r="28" spans="1:7" ht="19.5" customHeight="1">
      <c r="A28" s="116" t="s">
        <v>314</v>
      </c>
      <c r="B28" s="116"/>
      <c r="C28" s="43"/>
      <c r="D28" s="116" t="s">
        <v>285</v>
      </c>
      <c r="E28" s="22">
        <v>23.21</v>
      </c>
      <c r="F28" s="22">
        <v>23.21</v>
      </c>
      <c r="G28" s="22"/>
    </row>
    <row r="29" spans="1:7" ht="19.5" customHeight="1">
      <c r="A29" s="116" t="s">
        <v>314</v>
      </c>
      <c r="B29" s="116" t="s">
        <v>315</v>
      </c>
      <c r="C29" s="43"/>
      <c r="D29" s="116" t="s">
        <v>333</v>
      </c>
      <c r="E29" s="22">
        <v>23.21</v>
      </c>
      <c r="F29" s="22">
        <v>23.21</v>
      </c>
      <c r="G29" s="22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984251968503937" bottom="0.3937007874015748" header="0.5118110236220472" footer="0.35433070866141736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4"/>
  <sheetViews>
    <sheetView zoomScalePageLayoutView="0" workbookViewId="0" topLeftCell="A2">
      <selection activeCell="E10" sqref="E10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43.125" style="2" customWidth="1"/>
    <col min="6" max="6" width="18.75390625" style="2" customWidth="1"/>
    <col min="7" max="242" width="8.00390625" style="2" customWidth="1"/>
    <col min="243" max="16384" width="6.875" style="2" customWidth="1"/>
  </cols>
  <sheetData>
    <row r="1" spans="1:3" ht="25.5" customHeight="1">
      <c r="A1" s="180"/>
      <c r="B1" s="180"/>
      <c r="C1" s="180"/>
    </row>
    <row r="2" spans="1:242" ht="19.5" customHeight="1">
      <c r="A2" s="3"/>
      <c r="B2" s="4"/>
      <c r="C2" s="4"/>
      <c r="D2" s="4"/>
      <c r="E2" s="4"/>
      <c r="F2" s="5" t="s">
        <v>192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</row>
    <row r="3" spans="1:242" ht="19.5" customHeight="1">
      <c r="A3" s="134" t="s">
        <v>193</v>
      </c>
      <c r="B3" s="134"/>
      <c r="C3" s="134"/>
      <c r="D3" s="134"/>
      <c r="E3" s="134"/>
      <c r="F3" s="134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</row>
    <row r="4" spans="1:242" ht="19.5" customHeight="1">
      <c r="A4" s="6" t="s">
        <v>226</v>
      </c>
      <c r="B4" s="6"/>
      <c r="C4" s="6"/>
      <c r="D4" s="6"/>
      <c r="E4" s="6"/>
      <c r="F4" s="8" t="s">
        <v>4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</row>
    <row r="5" spans="1:242" ht="27" customHeight="1">
      <c r="A5" s="12" t="s">
        <v>43</v>
      </c>
      <c r="B5" s="13"/>
      <c r="C5" s="14"/>
      <c r="D5" s="181" t="s">
        <v>44</v>
      </c>
      <c r="E5" s="141" t="s">
        <v>194</v>
      </c>
      <c r="F5" s="143" t="s">
        <v>46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</row>
    <row r="6" spans="1:242" ht="27" customHeight="1">
      <c r="A6" s="16" t="s">
        <v>53</v>
      </c>
      <c r="B6" s="17" t="s">
        <v>54</v>
      </c>
      <c r="C6" s="18" t="s">
        <v>55</v>
      </c>
      <c r="D6" s="181"/>
      <c r="E6" s="141"/>
      <c r="F6" s="143"/>
      <c r="G6" s="3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</row>
    <row r="7" spans="1:242" ht="27" customHeight="1">
      <c r="A7" s="116"/>
      <c r="B7" s="43"/>
      <c r="C7" s="43"/>
      <c r="D7" s="124" t="s">
        <v>257</v>
      </c>
      <c r="E7" s="124" t="s">
        <v>258</v>
      </c>
      <c r="F7" s="56">
        <v>54.21</v>
      </c>
      <c r="G7" s="33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</row>
    <row r="8" spans="1:6" ht="27" customHeight="1">
      <c r="A8" s="116" t="s">
        <v>286</v>
      </c>
      <c r="B8" s="116" t="s">
        <v>278</v>
      </c>
      <c r="C8" s="116" t="s">
        <v>303</v>
      </c>
      <c r="D8" s="124" t="s">
        <v>257</v>
      </c>
      <c r="E8" s="124" t="s">
        <v>335</v>
      </c>
      <c r="F8" s="56">
        <v>6</v>
      </c>
    </row>
    <row r="9" spans="1:6" ht="27" customHeight="1">
      <c r="A9" s="116" t="s">
        <v>286</v>
      </c>
      <c r="B9" s="116" t="s">
        <v>278</v>
      </c>
      <c r="C9" s="116" t="s">
        <v>303</v>
      </c>
      <c r="D9" s="124" t="s">
        <v>257</v>
      </c>
      <c r="E9" s="55" t="s">
        <v>334</v>
      </c>
      <c r="F9" s="56">
        <v>30</v>
      </c>
    </row>
    <row r="10" spans="1:6" ht="27" customHeight="1">
      <c r="A10" s="116" t="s">
        <v>286</v>
      </c>
      <c r="B10" s="116" t="s">
        <v>278</v>
      </c>
      <c r="C10" s="116" t="s">
        <v>303</v>
      </c>
      <c r="D10" s="124" t="s">
        <v>257</v>
      </c>
      <c r="E10" s="55" t="s">
        <v>336</v>
      </c>
      <c r="F10" s="56">
        <v>11.21</v>
      </c>
    </row>
    <row r="11" spans="1:6" ht="27" customHeight="1">
      <c r="A11" s="116" t="s">
        <v>286</v>
      </c>
      <c r="B11" s="116" t="s">
        <v>278</v>
      </c>
      <c r="C11" s="116" t="s">
        <v>303</v>
      </c>
      <c r="D11" s="124" t="s">
        <v>257</v>
      </c>
      <c r="E11" s="55" t="s">
        <v>337</v>
      </c>
      <c r="F11" s="56">
        <v>5</v>
      </c>
    </row>
    <row r="12" spans="1:6" ht="27" customHeight="1">
      <c r="A12" s="116" t="s">
        <v>286</v>
      </c>
      <c r="B12" s="116" t="s">
        <v>278</v>
      </c>
      <c r="C12" s="116" t="s">
        <v>303</v>
      </c>
      <c r="D12" s="124" t="s">
        <v>257</v>
      </c>
      <c r="E12" s="55" t="s">
        <v>338</v>
      </c>
      <c r="F12" s="56">
        <v>2</v>
      </c>
    </row>
    <row r="13" spans="1:6" ht="27" customHeight="1">
      <c r="A13" s="43"/>
      <c r="B13" s="43"/>
      <c r="C13" s="43"/>
      <c r="D13" s="124"/>
      <c r="E13" s="55"/>
      <c r="F13" s="56"/>
    </row>
    <row r="14" spans="1:6" ht="27" customHeight="1">
      <c r="A14" s="43"/>
      <c r="B14" s="43"/>
      <c r="C14" s="43"/>
      <c r="D14" s="124"/>
      <c r="E14" s="55"/>
      <c r="F14" s="5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2019-04-03T08:16:04Z</cp:lastPrinted>
  <dcterms:created xsi:type="dcterms:W3CDTF">1996-12-17T01:32:42Z</dcterms:created>
  <dcterms:modified xsi:type="dcterms:W3CDTF">2019-04-04T02:03:40Z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