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16" windowHeight="5340"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'1'!$A$1:$D$19</definedName>
    <definedName name="_xlnm.Print_Area" localSheetId="3">'1-2'!$4:$54</definedName>
    <definedName name="_xlnm.Print_Area" localSheetId="8">'3-2'!$A$2:$F$57</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<sst xmlns="http://schemas.openxmlformats.org/spreadsheetml/2006/main" count="1550" uniqueCount="673">
  <si>
    <t>附件2</t>
  </si>
  <si>
    <t>2019年部门预算</t>
  </si>
  <si>
    <t>表1</t>
  </si>
  <si>
    <t>部门预算收支总表</t>
  </si>
  <si>
    <t>单位：万元</t>
  </si>
  <si>
    <t>收          入</t>
  </si>
  <si>
    <t>支             出</t>
  </si>
  <si>
    <t>项              目</t>
  </si>
  <si>
    <t>2019年预算数</t>
  </si>
  <si>
    <t>一、一般公共预算拨款收入</t>
  </si>
  <si>
    <t>二、政府性基金预算拨款收入</t>
  </si>
  <si>
    <t>三、国有资本经营预算拨款收入</t>
  </si>
  <si>
    <t>四、事业收入</t>
  </si>
  <si>
    <t>五、事业单位经营收入</t>
  </si>
  <si>
    <t>六、其他收入</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</si>
  <si>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</si>
  <si>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</si>
  <si>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</si>
  <si>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</si>
  <si>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</si>
  <si>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</si>
  <si>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</si>
  <si>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</si>
  <si>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</si>
  <si>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</si>
  <si>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</si>
  <si>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</si>
  <si>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</si>
  <si>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</si>
  <si>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</si>
  <si>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</si>
  <si>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</si>
  <si>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</si>
  <si>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</si>
  <si>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</si>
  <si>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</si>
  <si>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</si>
  <si>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</si>
  <si>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</si>
  <si>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</si>
  <si>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</si>
  <si>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</si>
  <si>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</si>
  <si>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</si>
  <si>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</si>
  <si>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</si>
  <si>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</si>
  <si>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</si>
  <si>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</si>
  <si>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</si>
  <si>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</si>
  <si>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</si>
  <si>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</si>
  <si>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</si>
  <si>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</si>
  <si>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</si>
  <si>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</si>
  <si>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</si>
  <si>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</si>
  <si>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</si>
  <si>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</si>
  <si>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</si>
  <si>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</si>
  <si>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</si>
  <si>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</si>
  <si>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</si>
  <si>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</si>
  <si>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</si>
  <si>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国有资本经营预算拨款收入</t>
  </si>
  <si>
    <t>二、上年结转</t>
  </si>
  <si>
    <t xml:space="preserve">  上年财政拨款资金结转</t>
  </si>
  <si>
    <t>二、结转下年</t>
  </si>
  <si>
    <t>表2-1</t>
  </si>
  <si>
    <t>财政拨款支出预算表（政府经济分类科目）</t>
  </si>
  <si>
    <t>总计</t>
  </si>
  <si>
    <t>中央提前通知专项转移支付</t>
  </si>
  <si>
    <t>上年结转安排</t>
  </si>
  <si>
    <t>一般公共预算拨款</t>
  </si>
  <si>
    <t>政府性基金安排</t>
  </si>
  <si>
    <t>国有资本经营预算安排</t>
  </si>
  <si>
    <t>上年应返还额度结转</t>
  </si>
  <si>
    <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</si>
  <si>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</si>
  <si>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</si>
  <si>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</si>
  <si>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</si>
  <si>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</si>
  <si>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</si>
  <si>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</si>
  <si>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</si>
  <si>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</si>
  <si>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</si>
  <si>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</si>
  <si>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</si>
  <si>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</si>
  <si>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</si>
  <si>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</si>
  <si>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</si>
  <si>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</si>
  <si>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</si>
  <si>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</si>
  <si>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</si>
  <si>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</si>
  <si>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</si>
  <si>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</si>
  <si>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</si>
  <si>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</si>
  <si>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</si>
  <si>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</si>
  <si>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</si>
  <si>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</si>
  <si>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</si>
  <si>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</si>
  <si>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</si>
  <si>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</si>
  <si>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</si>
  <si>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</si>
  <si>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</si>
  <si>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</si>
  <si>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</si>
  <si>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</si>
  <si>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</si>
  <si>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</si>
  <si>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</si>
  <si>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</si>
  <si>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</si>
  <si>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</si>
  <si>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</si>
  <si>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</si>
  <si>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</si>
  <si>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</si>
  <si>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</si>
  <si>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</si>
  <si>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</si>
  <si>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</si>
  <si>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</si>
  <si>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</si>
  <si>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</si>
  <si>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</si>
  <si>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</si>
  <si>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</si>
  <si>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</si>
  <si>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</si>
  <si>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</si>
  <si>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</si>
  <si>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</si>
  <si>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</si>
  <si>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</si>
  <si>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</si>
  <si>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</si>
  <si>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</si>
  <si>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</si>
  <si>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</si>
  <si>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</si>
  <si>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</si>
  <si>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</si>
  <si>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</si>
  <si>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</si>
  <si>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</si>
  <si>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</si>
  <si>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</si>
  <si>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</si>
  <si>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</si>
  <si>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</si>
  <si>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</si>
  <si>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</si>
  <si>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</si>
  <si>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</si>
  <si>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</si>
  <si>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</si>
  <si>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</si>
  <si>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</si>
  <si>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</si>
  <si>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</si>
  <si>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</si>
  <si>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</si>
  <si>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</si>
  <si>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</si>
  <si>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</si>
  <si>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</si>
  <si>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人员经费</t>
  </si>
  <si>
    <t>公用经费</t>
  </si>
  <si>
    <t>表3-2</t>
  </si>
  <si>
    <t>一般公共预算项目支出预算表</t>
  </si>
  <si>
    <t>单位名称（项目）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</si>
  <si>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</si>
  <si>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</si>
  <si>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</si>
  <si>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</si>
  <si>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</si>
  <si>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</si>
  <si>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</si>
  <si>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</si>
  <si>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</si>
  <si>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</si>
  <si>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</si>
  <si>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</si>
  <si>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</si>
  <si>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</si>
  <si>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</si>
  <si>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</si>
  <si>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</si>
  <si>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</si>
  <si>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</si>
  <si>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</si>
  <si>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</si>
  <si>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</si>
  <si>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</si>
  <si>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</si>
  <si>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</si>
  <si>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</si>
  <si>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</si>
  <si>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</si>
  <si>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</si>
  <si>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江油市教育体育和文化广电新闻出版局</t>
  </si>
  <si>
    <t>报送日期：  2019   年 3  月 26  日</t>
  </si>
  <si>
    <t>一、教育支出</t>
  </si>
  <si>
    <t>二、社会保障和就业支出</t>
  </si>
  <si>
    <t>四、住房保障支出</t>
  </si>
  <si>
    <t>五、城乡社区支出</t>
  </si>
  <si>
    <t>三、卫生健康支出</t>
  </si>
  <si>
    <t>205</t>
  </si>
  <si>
    <t>01</t>
  </si>
  <si>
    <t>311301</t>
  </si>
  <si>
    <t>行政运行</t>
  </si>
  <si>
    <t>02</t>
  </si>
  <si>
    <t>336604</t>
  </si>
  <si>
    <t>学前教育</t>
  </si>
  <si>
    <t>336602</t>
  </si>
  <si>
    <t>小学教育</t>
  </si>
  <si>
    <t>03</t>
  </si>
  <si>
    <t>336603</t>
  </si>
  <si>
    <t>初中教育</t>
  </si>
  <si>
    <t>04</t>
  </si>
  <si>
    <t>高中教育</t>
  </si>
  <si>
    <t>99</t>
  </si>
  <si>
    <t>336601</t>
  </si>
  <si>
    <t>其他普通教育支出</t>
  </si>
  <si>
    <t>职业高中教育</t>
  </si>
  <si>
    <t>成人初等教育</t>
  </si>
  <si>
    <t>07</t>
  </si>
  <si>
    <t>特殊学校教育</t>
  </si>
  <si>
    <t>08</t>
  </si>
  <si>
    <t>教师进修</t>
  </si>
  <si>
    <t>培训支出</t>
  </si>
  <si>
    <t>09</t>
  </si>
  <si>
    <t>其他教育费附加安排的支出</t>
  </si>
  <si>
    <t>其他教育支出</t>
  </si>
  <si>
    <t>207</t>
  </si>
  <si>
    <t>311301</t>
  </si>
  <si>
    <t>311603</t>
  </si>
  <si>
    <t>图书馆</t>
  </si>
  <si>
    <t>06</t>
  </si>
  <si>
    <t>311605</t>
  </si>
  <si>
    <t>艺术表演场所</t>
  </si>
  <si>
    <t>311606</t>
  </si>
  <si>
    <t>艺术表演团体</t>
  </si>
  <si>
    <t>311602</t>
  </si>
  <si>
    <t>群众文化</t>
  </si>
  <si>
    <t>11</t>
  </si>
  <si>
    <t>311607</t>
  </si>
  <si>
    <t>文化创作与保护</t>
  </si>
  <si>
    <t>12</t>
  </si>
  <si>
    <t>311613</t>
  </si>
  <si>
    <t>文化市场管理</t>
  </si>
  <si>
    <t>其他文化支出</t>
  </si>
  <si>
    <t>311601</t>
  </si>
  <si>
    <t>文物保护</t>
  </si>
  <si>
    <t>05</t>
  </si>
  <si>
    <t>博物馆</t>
  </si>
  <si>
    <t>311604</t>
  </si>
  <si>
    <t>历史名城与古迹</t>
  </si>
  <si>
    <t>体育场馆</t>
  </si>
  <si>
    <t>其他新闻出版广播影视支出</t>
  </si>
  <si>
    <t>208</t>
  </si>
  <si>
    <t>归口管理的行政单位离退休</t>
  </si>
  <si>
    <t>事业单位离退休</t>
  </si>
  <si>
    <t>机关事业单位基本养老保险缴费支出</t>
  </si>
  <si>
    <t>机关事业单位职业年金缴费支出</t>
  </si>
  <si>
    <t>210</t>
  </si>
  <si>
    <t>311613</t>
  </si>
  <si>
    <t>行政单位医疗</t>
  </si>
  <si>
    <t>事业单位医疗</t>
  </si>
  <si>
    <t>212</t>
  </si>
  <si>
    <t>311609</t>
  </si>
  <si>
    <t>其他城乡社区公共设施支出</t>
  </si>
  <si>
    <t>221</t>
  </si>
  <si>
    <t>99</t>
  </si>
  <si>
    <t>311301</t>
  </si>
  <si>
    <t>其他教育管理事务支出</t>
  </si>
  <si>
    <t>教育支出</t>
  </si>
  <si>
    <t>六、文化旅游体育与传媒支出</t>
  </si>
  <si>
    <t>文化旅游体育与传媒支出</t>
  </si>
  <si>
    <t>08</t>
  </si>
  <si>
    <t>311301</t>
  </si>
  <si>
    <t>文化活动</t>
  </si>
  <si>
    <t>05</t>
  </si>
  <si>
    <t>电视</t>
  </si>
  <si>
    <t>311612</t>
  </si>
  <si>
    <t>99</t>
  </si>
  <si>
    <t>其他广播电视支出</t>
  </si>
  <si>
    <t>01</t>
  </si>
  <si>
    <t>02</t>
  </si>
  <si>
    <t>311609</t>
  </si>
  <si>
    <t>一般行政管理事务</t>
  </si>
  <si>
    <t>住房公积金</t>
  </si>
  <si>
    <t>住房保障支出</t>
  </si>
  <si>
    <t>城乡社区支出</t>
  </si>
  <si>
    <t>卫生健康支出</t>
  </si>
  <si>
    <t>社会保障和就业支出</t>
  </si>
  <si>
    <t>（一）、教育支出</t>
  </si>
  <si>
    <t>（二）、社会保障和就业支出</t>
  </si>
  <si>
    <t>（三）、卫生健康支出</t>
  </si>
  <si>
    <t>（四）、住房保障支出</t>
  </si>
  <si>
    <t>（五）、城乡社区支出</t>
  </si>
  <si>
    <t>（六）、文化旅游体育与传媒支出</t>
  </si>
  <si>
    <t>本级当年财政拨款安排</t>
  </si>
  <si>
    <t>01</t>
  </si>
  <si>
    <t>311301</t>
  </si>
  <si>
    <t>03</t>
  </si>
  <si>
    <t>502</t>
  </si>
  <si>
    <t>501</t>
  </si>
  <si>
    <t xml:space="preserve">  机关工资福利支出</t>
  </si>
  <si>
    <t xml:space="preserve"> 机关商品和服务支出</t>
  </si>
  <si>
    <t xml:space="preserve">      办公经费</t>
  </si>
  <si>
    <t xml:space="preserve">      会议费</t>
  </si>
  <si>
    <t xml:space="preserve">      培训费</t>
  </si>
  <si>
    <t xml:space="preserve">      公务接待费</t>
  </si>
  <si>
    <t xml:space="preserve">      其他商品和服务支出</t>
  </si>
  <si>
    <t>06</t>
  </si>
  <si>
    <t>505</t>
  </si>
  <si>
    <t>01</t>
  </si>
  <si>
    <t>对事业单位经常性补助</t>
  </si>
  <si>
    <t>工资福利支出</t>
  </si>
  <si>
    <t>商品和服务支出</t>
  </si>
  <si>
    <t>506</t>
  </si>
  <si>
    <t>对事业单位资本性补助</t>
  </si>
  <si>
    <t>311603</t>
  </si>
  <si>
    <t>336601</t>
  </si>
  <si>
    <t xml:space="preserve">   工资福利支出</t>
  </si>
  <si>
    <t xml:space="preserve">   商品和服务支出</t>
  </si>
  <si>
    <t xml:space="preserve">   资本性支出</t>
  </si>
  <si>
    <t xml:space="preserve">   住房公积金</t>
  </si>
  <si>
    <t xml:space="preserve">   社会保障缴费</t>
  </si>
  <si>
    <t xml:space="preserve">   工资奖金津补贴</t>
  </si>
  <si>
    <t>509</t>
  </si>
  <si>
    <t>01</t>
  </si>
  <si>
    <t>对个人和家庭的补助</t>
  </si>
  <si>
    <t>社会福利和救助</t>
  </si>
  <si>
    <t>离退休费</t>
  </si>
  <si>
    <t>其他对个人和家庭的补助</t>
  </si>
  <si>
    <t>301</t>
  </si>
  <si>
    <t>01</t>
  </si>
  <si>
    <t>基本工资</t>
  </si>
  <si>
    <t>336601</t>
  </si>
  <si>
    <t>津贴补贴</t>
  </si>
  <si>
    <t>07</t>
  </si>
  <si>
    <t>绩效工资</t>
  </si>
  <si>
    <t>机关事业单位基本养老保险缴费</t>
  </si>
  <si>
    <t>09</t>
  </si>
  <si>
    <t>职业年金缴费</t>
  </si>
  <si>
    <t>10</t>
  </si>
  <si>
    <t>职工基本医疗保险缴费</t>
  </si>
  <si>
    <t>11</t>
  </si>
  <si>
    <t>12</t>
  </si>
  <si>
    <t>其他社会保障缴费</t>
  </si>
  <si>
    <t>13</t>
  </si>
  <si>
    <t>336601</t>
  </si>
  <si>
    <t>302</t>
  </si>
  <si>
    <t>办公费</t>
  </si>
  <si>
    <t>水费</t>
  </si>
  <si>
    <t>336601</t>
  </si>
  <si>
    <t>电费</t>
  </si>
  <si>
    <t>邮电费</t>
  </si>
  <si>
    <t>物业管理费</t>
  </si>
  <si>
    <t>差旅费</t>
  </si>
  <si>
    <t>15</t>
  </si>
  <si>
    <t>会议费</t>
  </si>
  <si>
    <t>16</t>
  </si>
  <si>
    <t>培训费</t>
  </si>
  <si>
    <t>17</t>
  </si>
  <si>
    <t>公务接待费</t>
  </si>
  <si>
    <t>28</t>
  </si>
  <si>
    <t>工会经费</t>
  </si>
  <si>
    <t>福利费</t>
  </si>
  <si>
    <t>公务用车运行维护费</t>
  </si>
  <si>
    <t>其他商品和服务支出</t>
  </si>
  <si>
    <t>离休费</t>
  </si>
  <si>
    <t>退休费</t>
  </si>
  <si>
    <t>生活补助</t>
  </si>
  <si>
    <t>奖励金</t>
  </si>
  <si>
    <t>江油市教育体育和文化广电新闻出版局</t>
  </si>
  <si>
    <t>党建工作经费</t>
  </si>
  <si>
    <t>全域结对、社区结对共建、贫困村联系帮扶资金</t>
  </si>
  <si>
    <t>教育质量奖</t>
  </si>
  <si>
    <t>两支队伍建设</t>
  </si>
  <si>
    <t>食品卫生专项经费</t>
  </si>
  <si>
    <t>教学研究</t>
  </si>
  <si>
    <t>营养餐工勤人员工资、水电气补助</t>
  </si>
  <si>
    <t>营养餐督查工作经费</t>
  </si>
  <si>
    <t>食堂设施设备维护</t>
  </si>
  <si>
    <t>学校安保人员经费</t>
  </si>
  <si>
    <t>支教经费</t>
  </si>
  <si>
    <t>成教经费</t>
  </si>
  <si>
    <t>标准化考场维护</t>
  </si>
  <si>
    <t>核算中心和学生资助中心运行经费</t>
  </si>
  <si>
    <t>信访、维稳工作经费及民师困难补助</t>
  </si>
  <si>
    <t>义务教育学校化债</t>
  </si>
  <si>
    <t>督导工作经费</t>
  </si>
  <si>
    <t>全市体育工作经费</t>
  </si>
  <si>
    <t>改善学校办学条件</t>
  </si>
  <si>
    <t>民办教育发展专项经费</t>
  </si>
  <si>
    <t>207</t>
  </si>
  <si>
    <t>04</t>
  </si>
  <si>
    <t>文化旅游体育与传媒支出</t>
  </si>
  <si>
    <t>文化旅游体育与传媒支出</t>
  </si>
  <si>
    <t>图书购置经费</t>
  </si>
  <si>
    <t>图书馆保安运行专项经费</t>
  </si>
  <si>
    <t>地方文献收集整理经费</t>
  </si>
  <si>
    <t>订购党报党刊</t>
  </si>
  <si>
    <t>免费开放配套经费</t>
  </si>
  <si>
    <t>电子图书购置费</t>
  </si>
  <si>
    <t>日常业务经费（非税收入对应安排）</t>
  </si>
  <si>
    <t>311602</t>
  </si>
  <si>
    <t xml:space="preserve">                       大剧院运行经费</t>
  </si>
  <si>
    <t xml:space="preserve">                       全市文化活动经费</t>
  </si>
  <si>
    <t>群众文化活动业务经费</t>
  </si>
  <si>
    <t>311607</t>
  </si>
  <si>
    <t>文化保护经费</t>
  </si>
  <si>
    <t>311613</t>
  </si>
  <si>
    <t>文化市场综合执法工作经费</t>
  </si>
  <si>
    <t>“扫黄打非”工作经费</t>
  </si>
  <si>
    <t>执法车辆运行</t>
  </si>
  <si>
    <t>安保经费</t>
  </si>
  <si>
    <t>311601</t>
  </si>
  <si>
    <t>311604</t>
  </si>
  <si>
    <t>文物保护专项经费</t>
  </si>
  <si>
    <t>云岩寺文物维修维护经费</t>
  </si>
  <si>
    <t>红军文物陈列馆</t>
  </si>
  <si>
    <t>专题片拍摄制作工作经费</t>
  </si>
  <si>
    <t>《阳光政务》工作经费</t>
  </si>
  <si>
    <t>聘用人员经费</t>
  </si>
  <si>
    <t>广播电视宣传运行经费</t>
  </si>
  <si>
    <t>212</t>
  </si>
  <si>
    <t>城乡社区支出</t>
  </si>
  <si>
    <t>海灯武馆弘扬传承武术文化运行经费</t>
  </si>
  <si>
    <t>太白公园运行及维修维护管理经费</t>
  </si>
  <si>
    <t>春节美化、亮化工程</t>
  </si>
  <si>
    <t>感恩园管理经费</t>
  </si>
  <si>
    <t>人员运行及维修维护管理经费</t>
  </si>
  <si>
    <t>合计</t>
  </si>
  <si>
    <t>教体文广局机关</t>
  </si>
  <si>
    <t>江油市文物保护管理所</t>
  </si>
  <si>
    <t>江油市文化馆</t>
  </si>
  <si>
    <t>江油市图书馆</t>
  </si>
  <si>
    <t>江油市云岩寺文物管理所</t>
  </si>
  <si>
    <t>江油市川剧团</t>
  </si>
  <si>
    <t>江油市李白纪念馆</t>
  </si>
  <si>
    <t>江油市太白公园</t>
  </si>
  <si>
    <t>江油市广播电视台</t>
  </si>
  <si>
    <t>江油市文化综合执法大队</t>
  </si>
  <si>
    <t>教育事业单位</t>
  </si>
  <si>
    <t>对全市高中，义务教育阶段学校教学质量进行评价，形成激励机制，促进中小学教育质量提高。</t>
  </si>
  <si>
    <t>数量及成本指标</t>
  </si>
  <si>
    <t>4所高中50万元、16所初中40万、54所小学70万。</t>
  </si>
  <si>
    <t>表彰名优教师、名优班主任200名，表彰各类先进约200名，对优秀教师进行表彰，形成激励机制。营造良好的教学氛围。</t>
  </si>
  <si>
    <t>表彰名优教师、名优班主任200名，表彰各类先进约200名</t>
  </si>
  <si>
    <t>社会效益指标</t>
  </si>
  <si>
    <t>奖励教育质量优秀单位及个人，激发斗志，推动我市中小学质量不断提升</t>
  </si>
  <si>
    <t>100%</t>
  </si>
  <si>
    <t>对全市中小学校食品卫生进行专项检查，促进学校食品卫生安全工作的提高。做到让家长放心。</t>
  </si>
  <si>
    <t>食品卫生专项检查车辆6万、办公差旅14万，人员培训4万，台账表册宣传4万，人员培训2万</t>
  </si>
  <si>
    <t>营造良好的教育教学环境，让家长放心，让社会满意</t>
  </si>
  <si>
    <t>深入学校、课堂指导教学工作，促进相互交流学习，提高教学水平。</t>
  </si>
  <si>
    <t>深入学校、课堂指导工作经费</t>
  </si>
  <si>
    <t>指导学校教学、开展教学研究，提高全市学校教育教学质量</t>
  </si>
  <si>
    <t>营养改善计划学校补充公用经费，学校能正常运转，保质保量完成教学任务。</t>
  </si>
  <si>
    <t>工勤人员按照1:70配备，工资按照每人每年1.4万元计算共420万元；能耗补助：水、电、气按照每生每天0.5元计算共210万元。</t>
  </si>
  <si>
    <t>保障60所学校营养改善工程全面实施，办人民满意教育。</t>
  </si>
  <si>
    <t>对全市学校实施营养餐日常督促检查运行费用</t>
  </si>
  <si>
    <t>对项目学校的督促检查，让营养改善民生项目发挥更优的社会效益</t>
  </si>
  <si>
    <t>营养餐项目学校食堂设备维修维护，保障教育教学工作正常开展。</t>
  </si>
  <si>
    <t>25所营养餐项目学校食堂设备维修维护</t>
  </si>
  <si>
    <t>提高营养改善实施学校食堂条件，更好地完成营养改善民生工程。</t>
  </si>
  <si>
    <t>全市公办学校（含幼儿园）配备安保人员，保障校园安全。</t>
  </si>
  <si>
    <t>公办学校（含幼儿园）配备安保人员工资（200名保安）</t>
  </si>
  <si>
    <t>为全市91所中小学、幼儿园校园安保服务，确保一方平安。</t>
  </si>
  <si>
    <t>完成江油对布拖的援建任务，保障脱贫攻坚任务的完成。</t>
  </si>
  <si>
    <t>布拖15人*4万</t>
  </si>
  <si>
    <t>为脱贫攻坚提供智力支持</t>
  </si>
  <si>
    <t>成人教育校维修、设备添置及工作经费，提高全民素质，促进成人教育工作健康发展。</t>
  </si>
  <si>
    <t>40个乡镇成教及成教检查工作经费</t>
  </si>
  <si>
    <t>提高农村成人技能水平，促进农村劳动力转移</t>
  </si>
  <si>
    <t>学校视频监控、身份验证、语音系统维护，保障中高考工作的顺利进行。</t>
  </si>
  <si>
    <t>4所学校视频监控、身份验证、语音系统维护</t>
  </si>
  <si>
    <t xml:space="preserve"> 按照教育部、省教厅规定，国家教育考试必须在标准化考点中进行，以保证考试的公平公正</t>
  </si>
  <si>
    <t>核算中心软件升级及日常运行，贫困户信息核实等日常办公，保障中心工作的正常开展。</t>
  </si>
  <si>
    <t>核算中心软件升级及日常运行，贫困户信息核实等日常办公</t>
  </si>
  <si>
    <t>规范学校财务管理，确保国家资助资金落实到位。</t>
  </si>
  <si>
    <t>解决信访工作经费和家校（园）伤害纠纷化解赔偿经费；促进社会和谐。</t>
  </si>
  <si>
    <t>慰问困难民办教师约80名</t>
  </si>
  <si>
    <t>确保我市教师队伍稳定</t>
  </si>
  <si>
    <t>学校历年负债，解决春节期间因债务的稳定问题。是义务教育学校能正常运转。</t>
  </si>
  <si>
    <t>学校历年负债，解决春节期间因债务的稳定问题</t>
  </si>
  <si>
    <t>解决学校遗留债务，确保社会稳定。</t>
  </si>
  <si>
    <t>责任督学对督学责任区开展专项、经常性督导。促进教学质量的提高。</t>
  </si>
  <si>
    <t>责任督学对督学责任区开展专项、经常性督导</t>
  </si>
  <si>
    <t>办学行为更加规范</t>
  </si>
  <si>
    <t>做好各项全民健身活动开展，利用元旦、春节、重阳节等重要时间节点开展体育活动，提高市民身体素质。</t>
  </si>
  <si>
    <t>做好各项全民健身活动开展，利用元旦、春节、重阳节等重要时间节点开展体育活动</t>
  </si>
  <si>
    <t>举报不少于2次综合性群众活动，提高我市经常参加锻炼人口数量。</t>
  </si>
  <si>
    <t>为配置设施设备，校舍、场地维修，排危等。使教学条件得到更一步得改善。</t>
  </si>
  <si>
    <t>为配置设施设备，校舍、场地维修，排危等</t>
  </si>
  <si>
    <t>改善义务教育学校办学条件。</t>
  </si>
  <si>
    <t>奖补民办教育学校，促进民办教育健康发展。</t>
  </si>
  <si>
    <t>加大对全市150余所民办校（园）的指导力度，奖励优秀民办校（园），进一步规范民办校（园）办学行为， 促进民办教育办学水平的提升和办学质量的提高。</t>
  </si>
  <si>
    <t>309302-江油市教育体育局机关</t>
  </si>
  <si>
    <t>党建工作经费</t>
  </si>
  <si>
    <t>机关党建工作经费，提升党建水平，完善组织服务机制，更好服务群众，拉近党群距离，完成市委及组织部安排的各项工作，党建工作保障进一步强化。</t>
  </si>
  <si>
    <t>购买材料学习设备，保障开展组织主题活动，补助慰问贫困党员</t>
  </si>
  <si>
    <t>党建工作更好服务群众，得到上级部门满意</t>
  </si>
  <si>
    <t>党建工作保障进一步强化满意度达95%以上</t>
  </si>
  <si>
    <t>全市文化活动经费</t>
  </si>
  <si>
    <t>推动文化强市建设，促进全市社会主义精神文明建设和社会效益最大化，用于公益性文化活动，为全市广大群众提供文化艺术活动，丰富群众文化生活，文化活动演出搭建、音响、人工费用、文化活动检查安排费用等</t>
  </si>
  <si>
    <t>完成公益性演、展、赛文化活动</t>
  </si>
  <si>
    <t>丰富群众文化活动，举办文化活动得到领导、群众认可</t>
  </si>
  <si>
    <t>举办文化活动得到领导、群众认可满意过90%以上</t>
  </si>
  <si>
    <t>全域结对、社区结对共建、贫困村联系帮扶资金</t>
  </si>
  <si>
    <t>全域结对布拖帮扶、社区结对共建、龙凤岥山村永胜白云村贫困村联系帮扶资金三项帮扶资金使当地取得“三个统一”在经济效益、政治效益、社会效益同时提升。增加群众的获得感</t>
  </si>
  <si>
    <t>全域结对布拖帮扶、社区结对共建、龙凤岥山村永胜白云村贫困村联系帮扶资金三项帮扶工作</t>
  </si>
  <si>
    <t>全域结对布拖帮扶、社区结对共建、龙凤岥山村永胜白云村贫困村联系帮扶资金，提高贫困地区指标</t>
  </si>
  <si>
    <t>全域结对布拖帮扶、社区结对共建、龙凤岥山村永胜白云村贫困村联系帮扶满意度达90%以上</t>
  </si>
  <si>
    <t>311601-江油市文物保护管理所</t>
  </si>
  <si>
    <t>馆藏文物保护管理，田野文物调查，保护文物保护单位的日常维护巡查等，确保全市文物得到有效保护</t>
  </si>
  <si>
    <t>确保全市文物得到有效保护</t>
  </si>
  <si>
    <t>保护效果</t>
  </si>
  <si>
    <t>文物得到有效保护，田野文化调查、保护，文物保护单位日常维护，巡查等</t>
  </si>
  <si>
    <t>确保文物安全，全年正常开展文物调查，文物保护单位日常维护、巡查等项工作</t>
  </si>
  <si>
    <t>》90%</t>
  </si>
  <si>
    <t>全年免费对外接待观众，确保红军陈列馆及西山烈士陵园正常运行</t>
  </si>
  <si>
    <t>陈列馆正常运行</t>
  </si>
  <si>
    <t>参观效果</t>
  </si>
  <si>
    <t>全年对外开放，根据开放要求及安全保卫需要，配备陈列解说员、保安</t>
  </si>
  <si>
    <t>游客参观满意</t>
  </si>
  <si>
    <t>311602-江油市文化馆</t>
  </si>
  <si>
    <t>组织辅导群众文化活动，满足群众日益增长的文化需求，丰富群众文化生活，提高全民文化素养，为全市提供舒适安全的文化娱乐场所。</t>
  </si>
  <si>
    <t>接待会议65场，演出15场</t>
  </si>
  <si>
    <t>为全市提供舒适安全的文化娱乐、会议场所。组织群众文化活动，创建和谐大美江油</t>
  </si>
  <si>
    <t>观众对参会，演出环境满意</t>
  </si>
  <si>
    <t>组织辅导群众文化活动，满足群众日益增长的文化需求，丰富群众文化生活，提高全民文化素养，创建和谐大美江油</t>
  </si>
  <si>
    <t>观众共计18000人参观</t>
  </si>
  <si>
    <t>演出效果</t>
  </si>
  <si>
    <t>观众对表演满意</t>
  </si>
  <si>
    <t>311603-江油市图书馆</t>
  </si>
  <si>
    <t>本项目按照“川委办[2015]39号”文件要求，为我馆常规专项经费，年购书量应为4.5万册，2018年预算数为20万元。根据财政收入实际情况本年预算15万元，绩效目标：保障公民终生学习和全民公众阅读，为全市政治、经济、文化、社会和生态文明建设提高文献信息量，让读者满意度达到95%以上。</t>
  </si>
  <si>
    <t>保障公民终生学习和全民公众阅读，为全市政治、经济、文化、社会和生态文明建，提高文献信息服，满足全市读者阅读需求，让读者满意度达到95%以上。</t>
  </si>
  <si>
    <t>图书馆建筑面积5500平方米，老馆1500平方米，年接待10万人次，面积大、大型设备多，功能服务区齐全，读者流动性有增无减，用水
用电、保洁、安全护维等运行成本维护经费大量增加。2018年预算25万元，本年预算20万元。绩效目标：让读者能在安静、舒适、安全的场所阅读、学习，确保各项工作正常运行，让读者满意度达到95%以上。</t>
  </si>
  <si>
    <t>让读者能在安静、舒适、安全的场所阅读、学习，确保各项工作正常运行。让读者满意度达到95%以上。</t>
  </si>
  <si>
    <t>地主文献是体现地或文化的重要标志，地方文献包括的内容丰富，时间跨度大，涉及范围广，是宝贵的地方资料，江油是李白的故里，收集、整理、购买相关文献是图书馆的重要任务。2018年预算3万元，本年预算2万元，绩效目标：以保障公民终生学习和全民公众阅读，为全市政治、经济、文化、社会和生态文明建设提高文献信息量，让读者满意度达到95%以上。</t>
  </si>
  <si>
    <t>地方文献是本地区历史发展的综合反映，具有独特的使用价值，为实现社会职能、丰富馆藏，形成具有地方独特馆藏体系，为读者服务奠定充足的物质基础，让读者满意度达到95%以上。</t>
  </si>
  <si>
    <t>党报党刊征订是图书馆的重要政治任务，必须完成，其价格涨幅较大，2018年预算3万元。本年预算3万元，绩效目标：保障公民终生学习和全民公众阅读，为全市政治、经济、文化、社会和生态文明建设提高文献信息量，让读者满意度达到95%以上。</t>
  </si>
  <si>
    <t>宣传党的方针、政策，完成党报党刊征订任务，让读者满意度达到95%以上。</t>
  </si>
  <si>
    <t>根据财政部关于印发《中央补助地方美术馆]公共图书馆、文化馆（站）免费开放专项资金管理暂行办法的通知》财教[2013]98号。本级财政应配套相应经费2.4万元，中央、省补助免费开放17.6万元。绩效目标：保障公民终生学习和全民公众阅读，为全市政治、经济、文化、社会和生态文明建设提高文献信息量，让读者满意度达到95%以上。</t>
  </si>
  <si>
    <t>实现和保障全天候免费对全市公众市民开放，使其满意度达到95%以上。</t>
  </si>
  <si>
    <t>数字图书是实现图书馆现代化的必由之路，传统图书馆与数字图书馆的加速融合，向复合图书馆转型，使数字图书真正成为社会公众身边便捷、高效不可获缺的信息获取平台。绩效目标：添购数字是我馆每年必须预算项目，且逐年加大，从而让读者满意度达到95%以上。</t>
  </si>
  <si>
    <t>添购数字是我馆每年必须的预算项目，且应逐年加大。</t>
  </si>
  <si>
    <t>日常公业务经费（非税收入对应安排）</t>
  </si>
  <si>
    <t>在非税收入（财政专户回拨）中安排补充日常公用业务经费不足。绩效目标：保障公民终生学习和全民公众阅读，为全市政治、经济、文化、社会和生态文明建设提高文献信息量，让读者满意度达到95%以上。</t>
  </si>
  <si>
    <t>补充财政拨款不足，确保正常有效运行。让读者满意度达到95%以上。</t>
  </si>
  <si>
    <t>311604-江油市云岩寺文物管理所</t>
  </si>
  <si>
    <t>弘扬民族文化，保护和管理辖区内文物，切实保证文物抢救、维修、保护和管理</t>
  </si>
  <si>
    <t>文物运行经费</t>
  </si>
  <si>
    <t>弘扬民族文化，保护和管理辖区内文物，切实保证文物抢救维修保护管理</t>
  </si>
  <si>
    <t>游客对参观文物效果满意</t>
  </si>
  <si>
    <t>311607-江油市李白纪念馆</t>
  </si>
  <si>
    <t>保护馆藏文物的绝对安全，做好防火、防盗等，维护游客安全，确保全年安全无事故。</t>
  </si>
  <si>
    <t>举办李白文化学术会议1次，举办李白文化讲座12次。
举办李白文化进校园5次，下乡镇5次，小小讲解员比赛1次，诗歌朗诵会1次，志愿者活动5次，我们的节日系列活动。
举办临时展览10场。
做好雾山石刻保护与传承。</t>
  </si>
  <si>
    <t>开展李白文化研究与普及，传承发展传统文化，保护雾山石刻非物质文化遗产</t>
  </si>
  <si>
    <t>&gt;90%</t>
  </si>
  <si>
    <t>完成计划目标任务，使游客和市民群众更多的了解李白文化</t>
  </si>
  <si>
    <t>311609-江油市太白公园</t>
  </si>
  <si>
    <t>2011年2月24日宋开慧市长批复。公园人员工作包干经费。公园日常维护与管理，绿地管理，园内干净卫生、环境优美。以达到为市民和游客提供一个整洁美观的游乐休闲场所的社会效益。</t>
  </si>
  <si>
    <t>未进入事业养老保险职工工资福利、五险一金等费用运行及维修维护管理工作</t>
  </si>
  <si>
    <t>对工作的促进作用</t>
  </si>
  <si>
    <t>绿植浇灌维护、清扫保洁、垃圾清运等10万元</t>
  </si>
  <si>
    <t>解决职工福利待遇维稳.确保公园内干净卫生、环境优美为市民和游客提供一个整洁美观的游乐休闲场所。</t>
  </si>
  <si>
    <t>满意度大于或等于92%</t>
  </si>
  <si>
    <t>质量指标</t>
  </si>
  <si>
    <t>完成2019年运行及维修维护管理工作</t>
  </si>
  <si>
    <t>绿植浇灌维护、清扫保洁、垃圾清运等</t>
  </si>
  <si>
    <t>可持续影响指标</t>
  </si>
  <si>
    <t>资金使用年限</t>
  </si>
  <si>
    <t>2019年度</t>
  </si>
  <si>
    <t>时效指标</t>
  </si>
  <si>
    <t>完成时间</t>
  </si>
  <si>
    <t>2019年12月前</t>
  </si>
  <si>
    <t>按市委、市政府多年对公园春节期间美化、亮化工作安排的惯例。，布置鲜花、悬挂灯笼、建筑物灯饰等。春节期间营造节日氛围，让市民安定祥和的欢度春节提供优美的环境。</t>
  </si>
  <si>
    <t>确保全市人民安定祥和的欢度春节</t>
  </si>
  <si>
    <t>春节期间营造节日氛围，布置鲜花、悬挂灯笼、建筑物灯饰等</t>
  </si>
  <si>
    <t>美化亮化达到率</t>
  </si>
  <si>
    <t>大于或等于65%</t>
  </si>
  <si>
    <t>使用年限</t>
  </si>
  <si>
    <t>2019年春节前</t>
  </si>
  <si>
    <t>贺勋副市长对江文广新旅函（2015）4号文于2014年9月1日批复。感恩园日常的管理与运行。感恩园是我市对外展示灾后重建成果，感恩党和各级政府、各族人民解放军和武警官兵，特别是河南人民对江油援建的重要窗口。</t>
  </si>
  <si>
    <t>全年该项目资金使用4万元</t>
  </si>
  <si>
    <t>经济效益指标</t>
  </si>
  <si>
    <t>感恩园维护苗木、草坪植被培植维护等日常经费；展室及设施设备维护维修</t>
  </si>
  <si>
    <t>全面完成感恩园的日常运行</t>
  </si>
  <si>
    <t>江油感恩园是我市对外展示灾后重建成果，感恩党和各级政府、各族人民解放军和武警官兵，特别是河南人民的重要窗口。</t>
  </si>
  <si>
    <t>日常维修维护完成</t>
  </si>
  <si>
    <t>达到90%以上</t>
  </si>
  <si>
    <t>弘扬传承中华武术，促进武术活动开展。武术教学，培训武术人才，开展武术交流。全民健身。</t>
  </si>
  <si>
    <t>全年完成资金5万元</t>
  </si>
  <si>
    <t>开展武术教练</t>
  </si>
  <si>
    <t>武术教学、培训武术人才</t>
  </si>
  <si>
    <t>弘扬中华武术</t>
  </si>
  <si>
    <t>促进武术活动开展</t>
  </si>
  <si>
    <t>311612-江油市广播电视台</t>
  </si>
  <si>
    <t>市委市政府重要工作专题片拍摄、制作工作经费,属于每年固定项目，以反映全市政治、经济、社会等各方面取得的成绩和工作成效。达到向社会各界广泛宣传，向上级相关主管部门汇报的效果，提升我市对外的知名度和美誉度。</t>
  </si>
  <si>
    <t>完成市委市府下达的各类专题片</t>
  </si>
  <si>
    <t>反映全市工作</t>
  </si>
  <si>
    <t>展现成果</t>
  </si>
  <si>
    <t>市委市府满意</t>
  </si>
  <si>
    <t>99》%</t>
  </si>
  <si>
    <t>高标准完成</t>
  </si>
  <si>
    <t>根据川纪发【2013】4号文件，属于纪委每年固定项目。通过新闻媒体的舆论监督，搭建政民互动的平台，开辟群众发言的平台，监督各部门政务行为，提升政府形象。充分发挥社会监督，群众监督、舆论监督政务的作用。</t>
  </si>
  <si>
    <t>真情面对面每月2期；整改问效和热点追踪每周1期</t>
  </si>
  <si>
    <t>社会监督、群众监督、舆论监督</t>
  </si>
  <si>
    <t>99%</t>
  </si>
  <si>
    <t>监督机构满意度</t>
  </si>
  <si>
    <t>群众满意度</t>
  </si>
  <si>
    <t>2019年12月31日前</t>
  </si>
  <si>
    <t>媒体专业技术岗位聘用人员经费，根据江油市人民政府市长办公会纪要第八期，江油市人民政府办公室2018年6月4日，第4条关于专业技术岗位聘用人员核定20个，按4万元/人.年标准，由市财政予以保障。保障广播电视新闻从业人员经费。全市的新闻宣传工作做出重要保障，以达到对外宣传江油、提升江油对外形象和美誉度。</t>
  </si>
  <si>
    <t>保证媒体专业技术岗位人员经费，保证宣传工作正常运转</t>
  </si>
  <si>
    <t>保证宣传正常运转，全市人民文化生活满意。</t>
  </si>
  <si>
    <t>广播电视非税收入全额返还资金用于广播电视台日常运行工作经费，属于每年固定项目，保证正常运转。为全市的新闻宣传工作做出重要保障，以达到宣传江油、提升江油对外形象和美誉度。</t>
  </si>
  <si>
    <t>广播电视台日常运行经费</t>
  </si>
  <si>
    <t>全市人民丰富的文化生活</t>
  </si>
  <si>
    <t>311613-江油市文化市场综合执法大队</t>
  </si>
  <si>
    <t>开展文化市场监管工作的巡查、执法、人员培训、差旅、执法人员保险费及其他费用等开支，每年开展市场巡查不少于1200家次，确保文化市场健康有序发展。</t>
  </si>
  <si>
    <t>市场巡查次数1200家次</t>
  </si>
  <si>
    <t>执法效果</t>
  </si>
  <si>
    <t>确保文化市场健康有序发展</t>
  </si>
  <si>
    <t>对执法工作开展情况满意度</t>
  </si>
  <si>
    <t>＞95%</t>
  </si>
  <si>
    <t>开展“扫黄打非”工作中的出版物市场专项整治,每年开展市场巡查不少于500家次，确保文化市场健康有序发展。</t>
  </si>
  <si>
    <t>市场巡查次数不少于500次</t>
  </si>
  <si>
    <t>执法车辆的油耗、保险、保养维护、过路过桥费等，执法车辆出勤不少于1000次，确保文化市场健康有序发展。</t>
  </si>
  <si>
    <t>执法车辆出勤不少于1000次</t>
  </si>
  <si>
    <t>336601-教育和体育局</t>
  </si>
  <si>
    <t>教育质量奖</t>
  </si>
  <si>
    <t>两支队伍建设</t>
  </si>
  <si>
    <t>营养餐工勤人员工资、水电气补助</t>
  </si>
  <si>
    <t>学校安保人员经费</t>
  </si>
  <si>
    <t>标准化考场维护</t>
  </si>
  <si>
    <t>全市体育工作经费</t>
  </si>
  <si>
    <t>民办教育发展专项经费</t>
  </si>
  <si>
    <t>改善学校办学条件</t>
  </si>
  <si>
    <t>大剧院运行经费</t>
  </si>
  <si>
    <t>艺术表演团体</t>
  </si>
  <si>
    <t>群众文化活动业务经费</t>
  </si>
  <si>
    <t>历史名城与古迹</t>
  </si>
  <si>
    <t>体育场馆</t>
  </si>
  <si>
    <t>其他广播电视支出</t>
  </si>
  <si>
    <t>机关事业单位基本养老保险缴费支出</t>
  </si>
  <si>
    <t>机关事业单位职业年金缴费支出</t>
  </si>
  <si>
    <t>事业单位医疗</t>
  </si>
  <si>
    <t>一般行政管理事务</t>
  </si>
  <si>
    <t>其他城乡社区公共设施支出</t>
  </si>
  <si>
    <t>其他文化和旅游支出</t>
  </si>
  <si>
    <t>文化和旅游市场管理</t>
  </si>
  <si>
    <t>其他新闻出版电影支出</t>
  </si>
  <si>
    <t>江油市教育体育和文化广电新闻出版局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</si>
</sst>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 numFmtId="179" formatCode="0.00_ "/>
    <numFmt numFmtId="180" formatCode="0.00_);[Red]\(0.00\)"/>
    <numFmt numFmtId="181" formatCode="yyyy\-mm\-dd"/>
  </numFmts>
  <fonts count="44">
    <font>
      <sz val="12"/>
      <name val="宋体"/>
      <family val="0"/>
    </font>
    <font>
      <sz val="9"/>
      <color indexed="8"/>
      <name val="宋体"/>
      <family val="0"/>
    </font>
    <font>
      <b/>
      <sz val="16"/>
      <name val="宋体"/>
      <family val="0"/>
    </font>
    <font>
      <sz val="10"/>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b/>
      <sz val="11"/>
      <color indexed="62"/>
      <name val="宋体"/>
      <family val="0"/>
    </font>
    <font>
      <sz val="11"/>
      <color indexed="16"/>
      <name val="宋体"/>
      <family val="0"/>
    </font>
    <font>
      <sz val="11"/>
      <color indexed="19"/>
      <name val="宋体"/>
      <family val="0"/>
    </font>
    <font>
      <i/>
      <sz val="11"/>
      <color indexed="23"/>
      <name val="宋体"/>
      <family val="0"/>
    </font>
    <font>
      <sz val="11"/>
      <color indexed="9"/>
      <name val="宋体"/>
      <family val="0"/>
    </font>
    <font>
      <sz val="11"/>
      <color indexed="8"/>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name val="宋体"/>
      <family val="0"/>
    </font>
    <font>
      <sz val="9"/>
      <color indexed="8"/>
      <name val="微软雅黑"/>
      <family val="2"/>
    </font>
    <font>
      <sz val="11"/>
      <color indexed="8"/>
      <name val="微软雅黑"/>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bottom>
        <color indexed="63"/>
      </bottom>
    </border>
    <border>
      <left style="thin"/>
      <right>
        <color indexed="63"/>
      </right>
      <top/>
      <bottom>
        <color indexed="63"/>
      </bottom>
    </border>
    <border>
      <left/>
      <right>
        <color indexed="63"/>
      </right>
      <top/>
      <bottom style="thin"/>
    </border>
    <border>
      <left>
        <color indexed="63"/>
      </left>
      <right style="thin"/>
      <top/>
      <bottom>
        <color indexed="63"/>
      </bottom>
    </border>
    <border>
      <left>
        <color indexed="63"/>
      </left>
      <right style="thin"/>
      <top style="thin"/>
      <bottom>
        <color indexed="63"/>
      </bottom>
    </border>
    <border>
      <left>
        <color indexed="63"/>
      </left>
      <right style="thin"/>
      <top style="thin"/>
      <bottom style="thin"/>
    </border>
    <border>
      <left/>
      <right style="thin"/>
      <top/>
      <bottom style="thin"/>
    </border>
    <border>
      <left style="thin"/>
      <right>
        <color indexed="63"/>
      </right>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style="thin"/>
    </border>
    <border>
      <left>
        <color indexed="63"/>
      </left>
      <right>
        <color indexed="63"/>
      </right>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bottom style="thin">
        <color indexed="8"/>
      </bottom>
    </border>
    <border>
      <left>
        <color indexed="63"/>
      </left>
      <right/>
      <top/>
      <bottom style="thin">
        <color indexed="8"/>
      </bottom>
    </border>
    <border>
      <left/>
      <right>
        <color indexed="63"/>
      </right>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9" fillId="0" borderId="0" applyNumberFormat="0" applyFill="0" applyBorder="0" applyAlignment="0" applyProtection="0"/>
    <xf numFmtId="0" fontId="36" fillId="6"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1" borderId="5" applyNumberFormat="0" applyAlignment="0" applyProtection="0"/>
    <xf numFmtId="0" fontId="39" fillId="12" borderId="6" applyNumberFormat="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8" borderId="0" applyNumberFormat="0" applyBorder="0" applyAlignment="0" applyProtection="0"/>
    <xf numFmtId="0" fontId="24" fillId="17" borderId="0" applyNumberFormat="0" applyBorder="0" applyAlignment="0" applyProtection="0"/>
    <xf numFmtId="0" fontId="37" fillId="11" borderId="8" applyNumberFormat="0" applyAlignment="0" applyProtection="0"/>
    <xf numFmtId="0" fontId="28" fillId="5" borderId="5" applyNumberFormat="0" applyAlignment="0" applyProtection="0"/>
    <xf numFmtId="0" fontId="30" fillId="0" borderId="0" applyNumberFormat="0" applyFill="0" applyBorder="0" applyAlignment="0" applyProtection="0"/>
    <xf numFmtId="0" fontId="0" fillId="3" borderId="9" applyNumberFormat="0" applyFont="0" applyAlignment="0" applyProtection="0"/>
  </cellStyleXfs>
  <cellXfs count="286">
    <xf numFmtId="0" fontId="0" fillId="0" borderId="0" xfId="0" applyAlignment="1">
      <alignment/>
    </xf>
    <xf numFmtId="1" fontId="1" fillId="0" borderId="0" xfId="0" applyNumberFormat="1" applyFont="1" applyFill="1" applyAlignment="1">
      <alignment/>
    </xf>
    <xf numFmtId="1" fontId="0" fillId="0" borderId="0" xfId="0" applyNumberFormat="1" applyFill="1" applyAlignment="1">
      <alignment/>
    </xf>
    <xf numFmtId="0" fontId="5" fillId="0" borderId="0" xfId="0" applyNumberFormat="1" applyFont="1" applyFill="1" applyAlignment="1">
      <alignment/>
    </xf>
    <xf numFmtId="0" fontId="5" fillId="11" borderId="0" xfId="0" applyNumberFormat="1" applyFont="1" applyFill="1" applyAlignment="1">
      <alignment/>
    </xf>
    <xf numFmtId="0" fontId="5" fillId="11" borderId="0" xfId="0" applyNumberFormat="1" applyFont="1" applyFill="1" applyAlignment="1">
      <alignment horizontal="right" vertical="center"/>
    </xf>
    <xf numFmtId="0" fontId="5" fillId="0" borderId="10"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lignment horizontal="centerContinuous" vertical="center"/>
    </xf>
    <xf numFmtId="0" fontId="5" fillId="0" borderId="13" xfId="0" applyNumberFormat="1" applyFont="1" applyFill="1" applyBorder="1" applyAlignment="1">
      <alignment horizontal="centerContinuous" vertical="center"/>
    </xf>
    <xf numFmtId="0" fontId="5" fillId="0" borderId="14" xfId="0" applyNumberFormat="1" applyFont="1" applyFill="1" applyBorder="1" applyAlignment="1">
      <alignment horizontal="centerContinuous" vertical="center"/>
    </xf>
    <xf numFmtId="1" fontId="5" fillId="0" borderId="14" xfId="0" applyNumberFormat="1" applyFont="1" applyFill="1" applyBorder="1" applyAlignment="1">
      <alignment horizontal="centerContinuous" vertical="center"/>
    </xf>
    <xf numFmtId="1" fontId="5" fillId="0" borderId="15" xfId="0" applyNumberFormat="1" applyFont="1" applyFill="1" applyBorder="1" applyAlignment="1">
      <alignment horizontal="centerContinuous" vertical="center"/>
    </xf>
    <xf numFmtId="0" fontId="5" fillId="0" borderId="14" xfId="0" applyNumberFormat="1" applyFont="1" applyFill="1" applyBorder="1" applyAlignment="1" applyProtection="1">
      <alignment horizontal="center" vertical="center" wrapText="1"/>
      <protection/>
    </xf>
    <xf numFmtId="0" fontId="5" fillId="11"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vertical="center" wrapText="1"/>
      <protection/>
    </xf>
    <xf numFmtId="176" fontId="5" fillId="0" borderId="14" xfId="0" applyNumberFormat="1" applyFont="1" applyFill="1" applyBorder="1" applyAlignment="1" applyProtection="1">
      <alignment vertical="center" wrapText="1"/>
      <protection/>
    </xf>
    <xf numFmtId="176" fontId="5" fillId="0" borderId="18" xfId="0" applyNumberFormat="1" applyFont="1" applyFill="1" applyBorder="1" applyAlignment="1" applyProtection="1">
      <alignment vertical="center" wrapText="1"/>
      <protection/>
    </xf>
    <xf numFmtId="0" fontId="5" fillId="11"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7" fillId="11" borderId="0" xfId="0" applyNumberFormat="1" applyFont="1" applyFill="1" applyAlignment="1" applyProtection="1">
      <alignment vertical="center" wrapText="1"/>
      <protection/>
    </xf>
    <xf numFmtId="0" fontId="8" fillId="11" borderId="0" xfId="0" applyNumberFormat="1" applyFont="1" applyFill="1" applyAlignment="1" applyProtection="1">
      <alignment vertical="center" wrapText="1"/>
      <protection/>
    </xf>
    <xf numFmtId="0" fontId="1" fillId="11" borderId="0" xfId="0" applyNumberFormat="1" applyFont="1" applyFill="1" applyAlignment="1">
      <alignment/>
    </xf>
    <xf numFmtId="0" fontId="9" fillId="11" borderId="0" xfId="0" applyNumberFormat="1" applyFont="1" applyFill="1" applyAlignment="1">
      <alignment/>
    </xf>
    <xf numFmtId="0" fontId="5" fillId="11" borderId="0" xfId="0" applyNumberFormat="1" applyFont="1" applyFill="1" applyAlignment="1" applyProtection="1">
      <alignment vertical="center"/>
      <protection/>
    </xf>
    <xf numFmtId="1" fontId="0" fillId="0" borderId="0" xfId="0" applyNumberFormat="1" applyFill="1" applyBorder="1" applyAlignment="1">
      <alignment/>
    </xf>
    <xf numFmtId="0" fontId="1" fillId="11" borderId="0" xfId="0" applyNumberFormat="1" applyFont="1" applyFill="1" applyBorder="1" applyAlignment="1">
      <alignment/>
    </xf>
    <xf numFmtId="0" fontId="1" fillId="0" borderId="0" xfId="0" applyNumberFormat="1" applyFont="1" applyFill="1" applyAlignment="1">
      <alignment/>
    </xf>
    <xf numFmtId="0" fontId="5" fillId="0" borderId="0" xfId="0" applyNumberFormat="1" applyFont="1" applyFill="1" applyAlignment="1" applyProtection="1">
      <alignment vertical="center" wrapText="1"/>
      <protection/>
    </xf>
    <xf numFmtId="1" fontId="4"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5" fillId="0" borderId="0" xfId="0" applyNumberFormat="1" applyFont="1" applyFill="1" applyAlignment="1">
      <alignment/>
    </xf>
    <xf numFmtId="0" fontId="5" fillId="0" borderId="19"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2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lignment/>
    </xf>
    <xf numFmtId="0" fontId="11" fillId="0" borderId="14" xfId="0" applyNumberFormat="1" applyFont="1" applyFill="1" applyBorder="1" applyAlignment="1">
      <alignment horizontal="centerContinuous" vertical="center"/>
    </xf>
    <xf numFmtId="1" fontId="12" fillId="0" borderId="14" xfId="0" applyNumberFormat="1" applyFont="1" applyFill="1" applyBorder="1" applyAlignment="1">
      <alignment/>
    </xf>
    <xf numFmtId="0" fontId="11" fillId="0" borderId="14" xfId="0" applyNumberFormat="1" applyFont="1" applyFill="1" applyBorder="1" applyAlignment="1">
      <alignment/>
    </xf>
    <xf numFmtId="0" fontId="10" fillId="0" borderId="14" xfId="0" applyNumberFormat="1" applyFont="1" applyFill="1" applyBorder="1" applyAlignment="1">
      <alignment horizontal="centerContinuous" vertical="center"/>
    </xf>
    <xf numFmtId="0" fontId="13" fillId="0" borderId="14" xfId="0" applyNumberFormat="1" applyFont="1" applyFill="1" applyBorder="1" applyAlignment="1">
      <alignment horizontal="centerContinuous" vertical="center"/>
    </xf>
    <xf numFmtId="1" fontId="12" fillId="0" borderId="14" xfId="0" applyNumberFormat="1" applyFont="1" applyFill="1" applyBorder="1" applyAlignment="1">
      <alignment horizontal="centerContinuous" vertical="center"/>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12" fillId="0" borderId="0" xfId="0" applyNumberFormat="1" applyFont="1" applyFill="1" applyAlignment="1">
      <alignment/>
    </xf>
    <xf numFmtId="1" fontId="5" fillId="0" borderId="0" xfId="0" applyNumberFormat="1" applyFont="1" applyFill="1" applyAlignment="1">
      <alignment vertical="center"/>
    </xf>
    <xf numFmtId="1" fontId="14" fillId="0" borderId="0" xfId="0" applyNumberFormat="1" applyFont="1" applyFill="1" applyAlignment="1">
      <alignment/>
    </xf>
    <xf numFmtId="176" fontId="5" fillId="0" borderId="15" xfId="0" applyNumberFormat="1" applyFont="1" applyFill="1" applyBorder="1" applyAlignment="1" applyProtection="1">
      <alignment vertical="center" wrapText="1"/>
      <protection/>
    </xf>
    <xf numFmtId="0" fontId="3" fillId="0" borderId="0" xfId="0" applyNumberFormat="1" applyFont="1" applyFill="1" applyAlignment="1">
      <alignment/>
    </xf>
    <xf numFmtId="0" fontId="5" fillId="0" borderId="0" xfId="0" applyNumberFormat="1" applyFont="1" applyFill="1" applyBorder="1" applyAlignment="1" applyProtection="1">
      <alignment horizontal="left"/>
      <protection/>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11" borderId="0" xfId="0" applyNumberFormat="1" applyFont="1" applyFill="1" applyAlignment="1">
      <alignment/>
    </xf>
    <xf numFmtId="0" fontId="3" fillId="0" borderId="10" xfId="0" applyNumberFormat="1" applyFont="1" applyFill="1" applyBorder="1" applyAlignment="1" applyProtection="1">
      <alignment horizontal="left"/>
      <protection/>
    </xf>
    <xf numFmtId="0" fontId="5" fillId="0" borderId="23" xfId="0" applyNumberFormat="1" applyFont="1" applyFill="1" applyBorder="1" applyAlignment="1" applyProtection="1">
      <alignment horizontal="left"/>
      <protection/>
    </xf>
    <xf numFmtId="0" fontId="1" fillId="11" borderId="0" xfId="0" applyNumberFormat="1" applyFont="1" applyFill="1" applyAlignment="1">
      <alignment/>
    </xf>
    <xf numFmtId="0" fontId="5" fillId="11" borderId="21" xfId="0" applyNumberFormat="1" applyFont="1" applyFill="1" applyBorder="1" applyAlignment="1">
      <alignment horizontal="center" vertical="center" wrapText="1"/>
    </xf>
    <xf numFmtId="0" fontId="5" fillId="11" borderId="0" xfId="0" applyNumberFormat="1" applyFont="1" applyFill="1" applyAlignment="1">
      <alignment horizontal="right"/>
    </xf>
    <xf numFmtId="0" fontId="5" fillId="0" borderId="21"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11" borderId="21" xfId="0" applyNumberFormat="1" applyFont="1" applyFill="1" applyBorder="1" applyAlignment="1" applyProtection="1">
      <alignment horizontal="center" vertical="center" wrapText="1"/>
      <protection/>
    </xf>
    <xf numFmtId="0" fontId="15" fillId="11" borderId="0" xfId="0" applyNumberFormat="1" applyFont="1" applyFill="1" applyAlignment="1">
      <alignment/>
    </xf>
    <xf numFmtId="0" fontId="5" fillId="0" borderId="22"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5" fillId="0" borderId="0" xfId="0" applyNumberFormat="1" applyFont="1" applyFill="1" applyAlignment="1">
      <alignment/>
    </xf>
    <xf numFmtId="0" fontId="3" fillId="0" borderId="14" xfId="0" applyNumberFormat="1" applyFont="1" applyFill="1" applyBorder="1" applyAlignment="1">
      <alignment horizontal="centerContinuous" vertical="center"/>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lignment vertical="center"/>
    </xf>
    <xf numFmtId="176" fontId="3" fillId="0" borderId="16" xfId="0" applyNumberFormat="1" applyFont="1" applyFill="1" applyBorder="1" applyAlignment="1" applyProtection="1">
      <alignment vertical="center" wrapText="1"/>
      <protection/>
    </xf>
    <xf numFmtId="176" fontId="3" fillId="0" borderId="17" xfId="0" applyNumberFormat="1" applyFont="1" applyFill="1" applyBorder="1" applyAlignment="1" applyProtection="1">
      <alignment vertical="center" wrapText="1"/>
      <protection/>
    </xf>
    <xf numFmtId="176" fontId="3" fillId="0" borderId="14" xfId="0" applyNumberFormat="1" applyFont="1" applyFill="1" applyBorder="1" applyAlignment="1" applyProtection="1">
      <alignment vertical="center" wrapText="1"/>
      <protection/>
    </xf>
    <xf numFmtId="1" fontId="3" fillId="0" borderId="14" xfId="0" applyNumberFormat="1" applyFont="1" applyFill="1" applyBorder="1" applyAlignment="1">
      <alignment vertical="center"/>
    </xf>
    <xf numFmtId="0" fontId="3" fillId="0" borderId="14" xfId="0" applyNumberFormat="1" applyFont="1" applyFill="1" applyBorder="1" applyAlignment="1">
      <alignment vertical="center"/>
    </xf>
    <xf numFmtId="0" fontId="3" fillId="0" borderId="14" xfId="0" applyNumberFormat="1" applyFont="1" applyFill="1" applyBorder="1" applyAlignment="1">
      <alignment horizontal="center" vertical="center"/>
    </xf>
    <xf numFmtId="176" fontId="3" fillId="0" borderId="14" xfId="0" applyNumberFormat="1" applyFont="1" applyFill="1" applyBorder="1" applyAlignment="1">
      <alignment vertical="center" wrapText="1"/>
    </xf>
    <xf numFmtId="176" fontId="3" fillId="0" borderId="15" xfId="0" applyNumberFormat="1" applyFont="1" applyFill="1" applyBorder="1" applyAlignment="1" applyProtection="1">
      <alignment vertical="center" wrapText="1"/>
      <protection/>
    </xf>
    <xf numFmtId="176" fontId="3" fillId="0" borderId="14" xfId="0" applyNumberFormat="1" applyFont="1" applyFill="1" applyBorder="1" applyAlignment="1">
      <alignment horizontal="right" vertical="center" wrapText="1"/>
    </xf>
    <xf numFmtId="176" fontId="3" fillId="0" borderId="11"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0" fontId="3" fillId="11" borderId="0" xfId="0" applyNumberFormat="1" applyFont="1" applyFill="1" applyAlignment="1">
      <alignment/>
    </xf>
    <xf numFmtId="0" fontId="3" fillId="11" borderId="0" xfId="0" applyNumberFormat="1" applyFont="1" applyFill="1" applyAlignment="1">
      <alignment/>
    </xf>
    <xf numFmtId="0" fontId="3" fillId="11" borderId="14" xfId="0" applyNumberFormat="1" applyFont="1" applyFill="1" applyBorder="1" applyAlignment="1">
      <alignment horizontal="center" vertical="center" wrapText="1"/>
    </xf>
    <xf numFmtId="1" fontId="0" fillId="0" borderId="14" xfId="0" applyNumberFormat="1" applyFill="1" applyBorder="1" applyAlignment="1">
      <alignment/>
    </xf>
    <xf numFmtId="0" fontId="3" fillId="11" borderId="0" xfId="0" applyNumberFormat="1" applyFont="1" applyFill="1" applyAlignment="1">
      <alignment horizontal="right" vertical="center"/>
    </xf>
    <xf numFmtId="0" fontId="5" fillId="0" borderId="15" xfId="0" applyNumberFormat="1" applyFont="1" applyFill="1" applyBorder="1" applyAlignment="1">
      <alignment horizontal="centerContinuous" vertical="center"/>
    </xf>
    <xf numFmtId="1" fontId="0" fillId="0" borderId="14" xfId="0" applyNumberFormat="1" applyFill="1" applyBorder="1" applyAlignment="1">
      <alignment horizontal="centerContinuous" vertical="center"/>
    </xf>
    <xf numFmtId="0" fontId="15" fillId="11" borderId="0" xfId="0" applyNumberFormat="1" applyFont="1" applyFill="1" applyAlignment="1">
      <alignment/>
    </xf>
    <xf numFmtId="0" fontId="5" fillId="11" borderId="0" xfId="0" applyNumberFormat="1" applyFont="1" applyFill="1" applyAlignment="1" applyProtection="1">
      <alignment horizontal="right" vertical="center"/>
      <protection/>
    </xf>
    <xf numFmtId="1" fontId="14" fillId="0" borderId="0" xfId="0" applyNumberFormat="1" applyFont="1" applyFill="1" applyAlignment="1">
      <alignment vertical="center"/>
    </xf>
    <xf numFmtId="4" fontId="3" fillId="0" borderId="14" xfId="0" applyNumberFormat="1" applyFont="1" applyFill="1" applyBorder="1" applyAlignment="1" applyProtection="1">
      <alignment horizontal="center" vertical="center"/>
      <protection/>
    </xf>
    <xf numFmtId="1" fontId="17" fillId="0" borderId="0" xfId="0" applyNumberFormat="1" applyFont="1" applyFill="1" applyAlignment="1">
      <alignment/>
    </xf>
    <xf numFmtId="1" fontId="18" fillId="0" borderId="0" xfId="0" applyNumberFormat="1" applyFont="1" applyFill="1" applyAlignment="1">
      <alignment/>
    </xf>
    <xf numFmtId="178"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5"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xf numFmtId="49" fontId="3" fillId="0" borderId="14" xfId="0" applyNumberFormat="1" applyFont="1" applyFill="1" applyBorder="1" applyAlignment="1">
      <alignment vertical="center" wrapText="1"/>
    </xf>
    <xf numFmtId="179" fontId="3" fillId="0" borderId="14" xfId="0" applyNumberFormat="1" applyFont="1" applyFill="1" applyBorder="1" applyAlignment="1">
      <alignment horizontal="left" vertical="center" wrapText="1"/>
    </xf>
    <xf numFmtId="49" fontId="41" fillId="0" borderId="14" xfId="0" applyNumberFormat="1" applyFont="1" applyFill="1" applyBorder="1" applyAlignment="1">
      <alignment wrapText="1"/>
    </xf>
    <xf numFmtId="49" fontId="41" fillId="0" borderId="14" xfId="0" applyNumberFormat="1" applyFont="1" applyFill="1" applyBorder="1" applyAlignment="1" applyProtection="1">
      <alignment vertical="center" wrapText="1"/>
      <protection/>
    </xf>
    <xf numFmtId="49" fontId="3" fillId="0" borderId="14" xfId="0" applyNumberFormat="1" applyFont="1" applyFill="1" applyBorder="1" applyAlignment="1" applyProtection="1">
      <alignment wrapText="1"/>
      <protection/>
    </xf>
    <xf numFmtId="0" fontId="3" fillId="0" borderId="14" xfId="0" applyFont="1" applyFill="1" applyBorder="1" applyAlignment="1">
      <alignment horizontal="left" vertical="center" wrapText="1"/>
    </xf>
    <xf numFmtId="49" fontId="3" fillId="0" borderId="14" xfId="0" applyNumberFormat="1" applyFont="1" applyFill="1" applyBorder="1" applyAlignment="1">
      <alignment vertical="center" wrapText="1"/>
    </xf>
    <xf numFmtId="179" fontId="3" fillId="0" borderId="14" xfId="0" applyNumberFormat="1" applyFont="1" applyFill="1" applyBorder="1" applyAlignment="1">
      <alignment horizontal="left" vertical="center" wrapText="1"/>
    </xf>
    <xf numFmtId="180" fontId="0" fillId="0" borderId="0" xfId="0" applyNumberFormat="1" applyFill="1" applyAlignment="1">
      <alignment/>
    </xf>
    <xf numFmtId="180" fontId="3" fillId="11" borderId="0" xfId="0" applyNumberFormat="1" applyFont="1" applyFill="1" applyAlignment="1">
      <alignment/>
    </xf>
    <xf numFmtId="180" fontId="3" fillId="11" borderId="0" xfId="0" applyNumberFormat="1" applyFont="1" applyFill="1" applyAlignment="1">
      <alignment/>
    </xf>
    <xf numFmtId="1" fontId="0" fillId="0" borderId="0" xfId="0" applyNumberFormat="1" applyFill="1" applyAlignment="1">
      <alignment horizontal="center"/>
    </xf>
    <xf numFmtId="0" fontId="3" fillId="0" borderId="10" xfId="0" applyNumberFormat="1" applyFont="1" applyFill="1" applyBorder="1" applyAlignment="1" applyProtection="1">
      <alignment horizontal="center"/>
      <protection/>
    </xf>
    <xf numFmtId="0" fontId="3" fillId="0" borderId="0" xfId="0" applyNumberFormat="1" applyFont="1" applyFill="1" applyAlignment="1">
      <alignment horizontal="center"/>
    </xf>
    <xf numFmtId="176" fontId="3" fillId="0" borderId="16" xfId="0" applyNumberFormat="1" applyFont="1" applyFill="1" applyBorder="1" applyAlignment="1" applyProtection="1">
      <alignment horizontal="center" vertical="center" wrapText="1"/>
      <protection/>
    </xf>
    <xf numFmtId="176" fontId="3" fillId="0" borderId="14" xfId="0" applyNumberFormat="1" applyFont="1" applyFill="1" applyBorder="1" applyAlignment="1" applyProtection="1">
      <alignment horizontal="center" vertical="center" wrapText="1"/>
      <protection/>
    </xf>
    <xf numFmtId="176" fontId="3" fillId="0" borderId="17" xfId="0" applyNumberFormat="1" applyFont="1" applyFill="1" applyBorder="1" applyAlignment="1" applyProtection="1">
      <alignment horizontal="center" vertical="center" wrapText="1"/>
      <protection/>
    </xf>
    <xf numFmtId="176" fontId="3" fillId="0" borderId="12" xfId="0" applyNumberFormat="1" applyFont="1" applyFill="1" applyBorder="1" applyAlignment="1" applyProtection="1">
      <alignment horizontal="center" vertical="center" wrapText="1"/>
      <protection/>
    </xf>
    <xf numFmtId="176" fontId="3" fillId="0" borderId="15" xfId="0" applyNumberFormat="1" applyFont="1" applyFill="1" applyBorder="1" applyAlignment="1">
      <alignment horizontal="center" vertical="center" wrapText="1"/>
    </xf>
    <xf numFmtId="176" fontId="3" fillId="0" borderId="11" xfId="0" applyNumberFormat="1" applyFont="1" applyFill="1" applyBorder="1" applyAlignment="1" applyProtection="1">
      <alignment horizontal="center" vertical="center" wrapText="1"/>
      <protection/>
    </xf>
    <xf numFmtId="176" fontId="3" fillId="0" borderId="14" xfId="0" applyNumberFormat="1" applyFont="1" applyFill="1" applyBorder="1" applyAlignment="1">
      <alignment horizontal="center" vertical="center" wrapText="1"/>
    </xf>
    <xf numFmtId="176" fontId="3" fillId="0" borderId="15" xfId="0" applyNumberFormat="1" applyFont="1" applyFill="1" applyBorder="1" applyAlignment="1" applyProtection="1">
      <alignment horizontal="center" vertical="center" wrapText="1"/>
      <protection/>
    </xf>
    <xf numFmtId="0" fontId="16" fillId="0" borderId="0" xfId="0" applyNumberFormat="1" applyFont="1" applyFill="1" applyAlignment="1">
      <alignment horizontal="center"/>
    </xf>
    <xf numFmtId="0" fontId="5" fillId="0" borderId="19" xfId="0" applyNumberFormat="1" applyFont="1" applyFill="1" applyBorder="1" applyAlignment="1" applyProtection="1">
      <alignment horizontal="center" vertical="center" wrapText="1"/>
      <protection/>
    </xf>
    <xf numFmtId="1" fontId="0" fillId="0" borderId="0" xfId="0" applyNumberFormat="1" applyFill="1" applyAlignment="1">
      <alignment/>
    </xf>
    <xf numFmtId="0" fontId="15" fillId="0" borderId="0" xfId="0" applyNumberFormat="1" applyFont="1" applyFill="1" applyAlignment="1">
      <alignment/>
    </xf>
    <xf numFmtId="0" fontId="3" fillId="0" borderId="14" xfId="0" applyNumberFormat="1" applyFont="1" applyFill="1" applyBorder="1" applyAlignment="1">
      <alignment vertical="center" wrapText="1"/>
    </xf>
    <xf numFmtId="0" fontId="3" fillId="0" borderId="26" xfId="0" applyNumberFormat="1" applyFont="1" applyFill="1" applyBorder="1" applyAlignment="1">
      <alignment vertical="center"/>
    </xf>
    <xf numFmtId="1" fontId="1" fillId="0" borderId="14" xfId="0" applyNumberFormat="1" applyFont="1" applyFill="1" applyBorder="1" applyAlignment="1">
      <alignment/>
    </xf>
    <xf numFmtId="180" fontId="5" fillId="11" borderId="0" xfId="0" applyNumberFormat="1" applyFont="1" applyFill="1" applyAlignment="1">
      <alignment/>
    </xf>
    <xf numFmtId="180" fontId="5" fillId="0" borderId="24" xfId="0" applyNumberFormat="1" applyFont="1" applyFill="1" applyBorder="1" applyAlignment="1" applyProtection="1">
      <alignment horizontal="center" vertical="center" wrapText="1"/>
      <protection/>
    </xf>
    <xf numFmtId="180" fontId="5" fillId="11" borderId="21" xfId="0" applyNumberFormat="1" applyFont="1" applyFill="1" applyBorder="1" applyAlignment="1" applyProtection="1">
      <alignment horizontal="center" vertical="center" wrapText="1"/>
      <protection/>
    </xf>
    <xf numFmtId="180" fontId="5" fillId="0" borderId="15" xfId="0" applyNumberFormat="1" applyFont="1" applyFill="1" applyBorder="1" applyAlignment="1" applyProtection="1">
      <alignment vertical="center" wrapText="1"/>
      <protection/>
    </xf>
    <xf numFmtId="180" fontId="5" fillId="0" borderId="14" xfId="0" applyNumberFormat="1" applyFont="1" applyFill="1" applyBorder="1" applyAlignment="1" applyProtection="1">
      <alignment vertical="center" wrapText="1"/>
      <protection/>
    </xf>
    <xf numFmtId="180" fontId="1" fillId="0" borderId="14" xfId="0" applyNumberFormat="1" applyFont="1" applyFill="1" applyBorder="1" applyAlignment="1">
      <alignment/>
    </xf>
    <xf numFmtId="180" fontId="1" fillId="0" borderId="0" xfId="0" applyNumberFormat="1" applyFont="1" applyFill="1" applyAlignment="1">
      <alignment/>
    </xf>
    <xf numFmtId="180" fontId="3" fillId="0" borderId="0" xfId="0" applyNumberFormat="1" applyFont="1" applyFill="1" applyAlignment="1">
      <alignment/>
    </xf>
    <xf numFmtId="180" fontId="3" fillId="0" borderId="0" xfId="0" applyNumberFormat="1" applyFont="1" applyFill="1" applyAlignment="1">
      <alignment horizontal="right" vertical="center"/>
    </xf>
    <xf numFmtId="180" fontId="5" fillId="0" borderId="0" xfId="0" applyNumberFormat="1" applyFont="1" applyFill="1" applyAlignment="1">
      <alignment/>
    </xf>
    <xf numFmtId="180" fontId="3" fillId="0" borderId="0" xfId="0" applyNumberFormat="1" applyFont="1" applyFill="1" applyAlignment="1">
      <alignment horizontal="right"/>
    </xf>
    <xf numFmtId="180" fontId="5" fillId="0" borderId="14" xfId="0" applyNumberFormat="1" applyFont="1" applyFill="1" applyBorder="1" applyAlignment="1" applyProtection="1">
      <alignment horizontal="center" vertical="center" wrapText="1"/>
      <protection/>
    </xf>
    <xf numFmtId="180" fontId="5" fillId="0" borderId="14" xfId="0" applyNumberFormat="1" applyFont="1" applyFill="1" applyBorder="1" applyAlignment="1" applyProtection="1">
      <alignment horizontal="center" vertical="center"/>
      <protection/>
    </xf>
    <xf numFmtId="0" fontId="3" fillId="0" borderId="0" xfId="0" applyNumberFormat="1" applyFont="1" applyFill="1" applyAlignment="1">
      <alignment horizontal="left"/>
    </xf>
    <xf numFmtId="0" fontId="5" fillId="0" borderId="22" xfId="0" applyNumberFormat="1" applyFont="1" applyFill="1" applyBorder="1" applyAlignment="1">
      <alignment horizontal="left" vertical="center" wrapText="1"/>
    </xf>
    <xf numFmtId="49" fontId="5" fillId="0" borderId="14" xfId="0" applyNumberFormat="1" applyFont="1" applyFill="1" applyBorder="1" applyAlignment="1" applyProtection="1">
      <alignment horizontal="left" vertical="center" wrapText="1"/>
      <protection/>
    </xf>
    <xf numFmtId="1" fontId="1" fillId="0" borderId="14" xfId="0" applyNumberFormat="1" applyFont="1" applyFill="1" applyBorder="1" applyAlignment="1">
      <alignment horizontal="left"/>
    </xf>
    <xf numFmtId="1" fontId="1" fillId="0" borderId="0" xfId="0" applyNumberFormat="1" applyFont="1" applyFill="1" applyAlignment="1">
      <alignment horizontal="left"/>
    </xf>
    <xf numFmtId="49" fontId="5" fillId="0" borderId="18" xfId="0" applyNumberFormat="1" applyFont="1" applyFill="1" applyBorder="1" applyAlignment="1" applyProtection="1">
      <alignment horizontal="left" vertical="center" wrapText="1"/>
      <protection/>
    </xf>
    <xf numFmtId="1" fontId="5" fillId="0" borderId="19" xfId="0" applyNumberFormat="1" applyFont="1" applyFill="1" applyBorder="1" applyAlignment="1" applyProtection="1">
      <alignment horizontal="center" vertical="center" wrapText="1"/>
      <protection/>
    </xf>
    <xf numFmtId="0" fontId="10" fillId="0" borderId="14" xfId="0" applyFont="1" applyBorder="1" applyAlignment="1">
      <alignment horizontal="center" vertical="center" wrapText="1"/>
    </xf>
    <xf numFmtId="179" fontId="3" fillId="0" borderId="14" xfId="0" applyNumberFormat="1" applyFont="1" applyFill="1" applyBorder="1" applyAlignment="1">
      <alignment vertical="center" wrapText="1"/>
    </xf>
    <xf numFmtId="0" fontId="5" fillId="11" borderId="0" xfId="0" applyNumberFormat="1" applyFont="1" applyFill="1" applyAlignment="1">
      <alignment horizontal="center"/>
    </xf>
    <xf numFmtId="0" fontId="5" fillId="0" borderId="10" xfId="0" applyNumberFormat="1" applyFont="1" applyFill="1" applyBorder="1" applyAlignment="1" applyProtection="1">
      <alignment horizontal="center"/>
      <protection/>
    </xf>
    <xf numFmtId="179" fontId="3" fillId="0" borderId="14"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49" fontId="5" fillId="0" borderId="14" xfId="0" applyNumberFormat="1" applyFont="1" applyFill="1" applyBorder="1" applyAlignment="1" applyProtection="1">
      <alignment horizontal="center" vertical="center" wrapText="1"/>
      <protection/>
    </xf>
    <xf numFmtId="180" fontId="0" fillId="0" borderId="0" xfId="0" applyNumberFormat="1" applyFill="1" applyAlignment="1">
      <alignment horizontal="center"/>
    </xf>
    <xf numFmtId="180" fontId="5" fillId="11" borderId="0" xfId="0" applyNumberFormat="1" applyFont="1" applyFill="1" applyAlignment="1">
      <alignment horizontal="center" vertical="center"/>
    </xf>
    <xf numFmtId="180" fontId="3" fillId="0" borderId="0" xfId="0" applyNumberFormat="1" applyFont="1" applyFill="1" applyAlignment="1">
      <alignment horizontal="center"/>
    </xf>
    <xf numFmtId="180" fontId="1" fillId="11" borderId="14" xfId="0" applyNumberFormat="1" applyFont="1" applyFill="1" applyBorder="1" applyAlignment="1">
      <alignment horizontal="center"/>
    </xf>
    <xf numFmtId="179" fontId="1" fillId="11" borderId="14" xfId="0" applyNumberFormat="1" applyFont="1" applyFill="1" applyBorder="1" applyAlignment="1">
      <alignment horizontal="center"/>
    </xf>
    <xf numFmtId="180" fontId="5" fillId="0" borderId="15" xfId="0" applyNumberFormat="1" applyFont="1" applyFill="1" applyBorder="1" applyAlignment="1" applyProtection="1">
      <alignment horizontal="center" vertical="center" wrapText="1"/>
      <protection/>
    </xf>
    <xf numFmtId="180" fontId="5" fillId="0" borderId="26" xfId="0" applyNumberFormat="1" applyFont="1" applyFill="1" applyBorder="1" applyAlignment="1" applyProtection="1">
      <alignment vertical="center" wrapText="1"/>
      <protection/>
    </xf>
    <xf numFmtId="180" fontId="12" fillId="0" borderId="14" xfId="0" applyNumberFormat="1" applyFont="1" applyFill="1" applyBorder="1" applyAlignment="1">
      <alignment/>
    </xf>
    <xf numFmtId="180" fontId="3" fillId="0" borderId="0" xfId="0" applyNumberFormat="1" applyFont="1" applyFill="1" applyAlignment="1">
      <alignment/>
    </xf>
    <xf numFmtId="180" fontId="5" fillId="0" borderId="10" xfId="0" applyNumberFormat="1" applyFont="1" applyFill="1" applyBorder="1" applyAlignment="1" applyProtection="1">
      <alignment horizontal="centerContinuous" vertical="center"/>
      <protection/>
    </xf>
    <xf numFmtId="180" fontId="5" fillId="0" borderId="13" xfId="0" applyNumberFormat="1" applyFont="1" applyFill="1" applyBorder="1" applyAlignment="1" applyProtection="1">
      <alignment horizontal="center" vertical="center" wrapText="1"/>
      <protection/>
    </xf>
    <xf numFmtId="180" fontId="11" fillId="0" borderId="14" xfId="0" applyNumberFormat="1" applyFont="1" applyFill="1" applyBorder="1" applyAlignment="1">
      <alignment/>
    </xf>
    <xf numFmtId="180" fontId="10" fillId="0" borderId="14" xfId="0" applyNumberFormat="1" applyFont="1" applyFill="1" applyBorder="1" applyAlignment="1">
      <alignment/>
    </xf>
    <xf numFmtId="0" fontId="42" fillId="0" borderId="0" xfId="0" applyNumberFormat="1" applyFont="1" applyFill="1" applyAlignment="1" applyProtection="1">
      <alignment/>
      <protection/>
    </xf>
    <xf numFmtId="0" fontId="4" fillId="11" borderId="14" xfId="0" applyNumberFormat="1" applyFont="1" applyFill="1" applyBorder="1" applyAlignment="1">
      <alignment horizontal="center" vertical="center" wrapText="1"/>
    </xf>
    <xf numFmtId="0" fontId="4" fillId="11" borderId="14" xfId="0" applyNumberFormat="1" applyFont="1" applyFill="1" applyBorder="1" applyAlignment="1">
      <alignment horizontal="center" vertical="center"/>
    </xf>
    <xf numFmtId="1" fontId="27" fillId="0" borderId="14" xfId="0" applyNumberFormat="1" applyFont="1" applyFill="1" applyBorder="1" applyAlignment="1">
      <alignment/>
    </xf>
    <xf numFmtId="0" fontId="43" fillId="0" borderId="14" xfId="0" applyNumberFormat="1" applyFont="1" applyFill="1" applyBorder="1" applyAlignment="1" applyProtection="1">
      <alignment horizontal="left" vertical="top" wrapText="1"/>
      <protection/>
    </xf>
    <xf numFmtId="4" fontId="43" fillId="0" borderId="14" xfId="0" applyNumberFormat="1" applyFont="1" applyFill="1" applyBorder="1" applyAlignment="1" applyProtection="1">
      <alignment horizontal="right" vertical="top"/>
      <protection/>
    </xf>
    <xf numFmtId="0" fontId="43" fillId="0" borderId="14" xfId="0" applyNumberFormat="1" applyFont="1" applyFill="1" applyBorder="1" applyAlignment="1" applyProtection="1">
      <alignment horizontal="left" vertical="center"/>
      <protection/>
    </xf>
    <xf numFmtId="0" fontId="43" fillId="0" borderId="14" xfId="0" applyNumberFormat="1" applyFont="1" applyFill="1" applyBorder="1" applyAlignment="1" applyProtection="1">
      <alignment horizontal="left" vertical="center" wrapText="1"/>
      <protection/>
    </xf>
    <xf numFmtId="4" fontId="43" fillId="0" borderId="14" xfId="0" applyNumberFormat="1" applyFont="1" applyFill="1" applyBorder="1" applyAlignment="1" applyProtection="1">
      <alignment horizontal="right" vertical="center" wrapText="1"/>
      <protection/>
    </xf>
    <xf numFmtId="0" fontId="43" fillId="0" borderId="14" xfId="0" applyNumberFormat="1" applyFont="1" applyFill="1" applyBorder="1" applyAlignment="1" applyProtection="1">
      <alignment vertical="center"/>
      <protection/>
    </xf>
    <xf numFmtId="0" fontId="43" fillId="0" borderId="14" xfId="0" applyNumberFormat="1" applyFont="1" applyFill="1" applyBorder="1" applyAlignment="1" applyProtection="1">
      <alignment vertical="center" wrapText="1"/>
      <protection/>
    </xf>
    <xf numFmtId="4" fontId="43" fillId="0" borderId="14" xfId="0" applyNumberFormat="1" applyFont="1" applyFill="1" applyBorder="1" applyAlignment="1" applyProtection="1">
      <alignment vertical="center" wrapText="1"/>
      <protection/>
    </xf>
    <xf numFmtId="0" fontId="43" fillId="0" borderId="14" xfId="0" applyNumberFormat="1" applyFont="1" applyFill="1" applyBorder="1" applyAlignment="1" applyProtection="1">
      <alignment wrapText="1"/>
      <protection/>
    </xf>
    <xf numFmtId="0" fontId="43" fillId="0" borderId="14" xfId="0" applyNumberFormat="1" applyFont="1" applyFill="1" applyBorder="1" applyAlignment="1" applyProtection="1">
      <alignment/>
      <protection/>
    </xf>
    <xf numFmtId="181" fontId="43" fillId="0" borderId="14" xfId="0" applyNumberFormat="1" applyFont="1" applyFill="1" applyBorder="1" applyAlignment="1" applyProtection="1">
      <alignment horizontal="left" vertical="center" wrapText="1"/>
      <protection/>
    </xf>
    <xf numFmtId="14" fontId="43" fillId="0" borderId="14" xfId="0" applyNumberFormat="1" applyFont="1" applyFill="1" applyBorder="1" applyAlignment="1" applyProtection="1">
      <alignment horizontal="left" vertical="center" wrapText="1"/>
      <protection/>
    </xf>
    <xf numFmtId="0" fontId="41" fillId="11" borderId="14" xfId="0" applyNumberFormat="1" applyFont="1" applyFill="1" applyBorder="1" applyAlignment="1">
      <alignment horizontal="center" vertical="center" wrapText="1"/>
    </xf>
    <xf numFmtId="4" fontId="41" fillId="11" borderId="14" xfId="0" applyNumberFormat="1" applyFont="1" applyFill="1" applyBorder="1" applyAlignment="1">
      <alignment horizontal="center" vertical="center" wrapText="1"/>
    </xf>
    <xf numFmtId="0" fontId="41" fillId="11" borderId="14" xfId="0" applyNumberFormat="1" applyFont="1" applyFill="1" applyBorder="1" applyAlignment="1">
      <alignment horizontal="center" vertical="center"/>
    </xf>
    <xf numFmtId="4" fontId="43" fillId="0" borderId="14" xfId="0" applyNumberFormat="1" applyFont="1" applyFill="1" applyBorder="1" applyAlignment="1" applyProtection="1">
      <alignment horizontal="right"/>
      <protection/>
    </xf>
    <xf numFmtId="0" fontId="5" fillId="0" borderId="16" xfId="0" applyNumberFormat="1" applyFont="1" applyFill="1" applyBorder="1" applyAlignment="1" applyProtection="1">
      <alignment horizontal="center" vertical="center"/>
      <protection/>
    </xf>
    <xf numFmtId="1" fontId="4" fillId="0" borderId="0" xfId="0" applyNumberFormat="1" applyFont="1" applyFill="1" applyAlignment="1">
      <alignment horizontal="left" vertical="center"/>
    </xf>
    <xf numFmtId="1" fontId="1" fillId="0" borderId="0" xfId="0" applyNumberFormat="1" applyFont="1" applyFill="1" applyAlignment="1">
      <alignment horizontal="center"/>
    </xf>
    <xf numFmtId="180" fontId="3" fillId="0" borderId="14"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xf numFmtId="0" fontId="6" fillId="0" borderId="0" xfId="0" applyNumberFormat="1" applyFont="1" applyFill="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177" fontId="5" fillId="0" borderId="14" xfId="0" applyNumberFormat="1" applyFont="1" applyFill="1" applyBorder="1" applyAlignment="1" applyProtection="1">
      <alignment horizontal="center" vertical="center" wrapText="1"/>
      <protection/>
    </xf>
    <xf numFmtId="177" fontId="5" fillId="0" borderId="16" xfId="0" applyNumberFormat="1" applyFont="1" applyFill="1" applyBorder="1" applyAlignment="1" applyProtection="1">
      <alignment horizontal="center" vertical="center" wrapText="1"/>
      <protection/>
    </xf>
    <xf numFmtId="0" fontId="5" fillId="11" borderId="14" xfId="0" applyNumberFormat="1" applyFont="1" applyFill="1" applyBorder="1" applyAlignment="1" applyProtection="1">
      <alignment horizontal="center" vertical="center" wrapText="1"/>
      <protection/>
    </xf>
    <xf numFmtId="0" fontId="5" fillId="11" borderId="16" xfId="0" applyNumberFormat="1" applyFont="1" applyFill="1" applyBorder="1" applyAlignment="1" applyProtection="1">
      <alignment horizontal="center" vertical="center" wrapText="1"/>
      <protection/>
    </xf>
    <xf numFmtId="1" fontId="14" fillId="0" borderId="0" xfId="0" applyNumberFormat="1" applyFont="1" applyFill="1" applyAlignment="1">
      <alignment horizontal="left" vertical="center"/>
    </xf>
    <xf numFmtId="0" fontId="5"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80" fontId="3" fillId="11" borderId="14" xfId="0" applyNumberFormat="1" applyFont="1" applyFill="1" applyBorder="1" applyAlignment="1" applyProtection="1">
      <alignment horizontal="center" vertical="center"/>
      <protection/>
    </xf>
    <xf numFmtId="180" fontId="3" fillId="0" borderId="14" xfId="0" applyNumberFormat="1" applyFont="1" applyFill="1" applyBorder="1" applyAlignment="1" applyProtection="1">
      <alignment horizontal="center" vertical="center" wrapText="1"/>
      <protection/>
    </xf>
    <xf numFmtId="1" fontId="5" fillId="0" borderId="27"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protection/>
    </xf>
    <xf numFmtId="1" fontId="5" fillId="0" borderId="28" xfId="0" applyNumberFormat="1" applyFont="1" applyFill="1" applyBorder="1" applyAlignment="1" applyProtection="1">
      <alignment horizontal="center" vertical="center"/>
      <protection/>
    </xf>
    <xf numFmtId="1" fontId="5" fillId="0" borderId="29" xfId="0" applyNumberFormat="1" applyFont="1" applyFill="1" applyBorder="1" applyAlignment="1" applyProtection="1">
      <alignment horizontal="center" vertical="center"/>
      <protection/>
    </xf>
    <xf numFmtId="1" fontId="5" fillId="0" borderId="30" xfId="0" applyNumberFormat="1" applyFont="1" applyFill="1" applyBorder="1" applyAlignment="1" applyProtection="1">
      <alignment horizontal="center" vertical="center"/>
      <protection/>
    </xf>
    <xf numFmtId="1" fontId="5" fillId="0" borderId="31" xfId="0" applyNumberFormat="1" applyFont="1" applyFill="1" applyBorder="1" applyAlignment="1" applyProtection="1">
      <alignment horizontal="center" vertical="center"/>
      <protection/>
    </xf>
    <xf numFmtId="0" fontId="5" fillId="0" borderId="29"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center" vertical="center"/>
      <protection/>
    </xf>
    <xf numFmtId="180" fontId="5" fillId="0" borderId="29" xfId="0" applyNumberFormat="1" applyFont="1" applyFill="1" applyBorder="1" applyAlignment="1" applyProtection="1">
      <alignment horizontal="center" vertical="center"/>
      <protection/>
    </xf>
    <xf numFmtId="180" fontId="5" fillId="0" borderId="30" xfId="0" applyNumberFormat="1" applyFont="1" applyFill="1" applyBorder="1" applyAlignment="1" applyProtection="1">
      <alignment horizontal="center" vertical="center"/>
      <protection/>
    </xf>
    <xf numFmtId="180" fontId="5" fillId="0" borderId="31"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180" fontId="5" fillId="11" borderId="18" xfId="0" applyNumberFormat="1" applyFont="1" applyFill="1" applyBorder="1" applyAlignment="1" applyProtection="1">
      <alignment horizontal="center" vertical="center"/>
      <protection/>
    </xf>
    <xf numFmtId="180" fontId="5" fillId="11" borderId="14" xfId="0" applyNumberFormat="1" applyFont="1" applyFill="1" applyBorder="1" applyAlignment="1" applyProtection="1">
      <alignment horizontal="center" vertical="center"/>
      <protection/>
    </xf>
    <xf numFmtId="180" fontId="5" fillId="11" borderId="16" xfId="0" applyNumberFormat="1" applyFont="1" applyFill="1" applyBorder="1" applyAlignment="1" applyProtection="1">
      <alignment horizontal="center" vertical="center"/>
      <protection/>
    </xf>
    <xf numFmtId="180" fontId="5" fillId="0" borderId="28" xfId="0" applyNumberFormat="1" applyFont="1" applyFill="1" applyBorder="1" applyAlignment="1" applyProtection="1">
      <alignment horizontal="center" vertical="center"/>
      <protection/>
    </xf>
    <xf numFmtId="180" fontId="5" fillId="0" borderId="16" xfId="0" applyNumberFormat="1" applyFont="1" applyFill="1" applyBorder="1" applyAlignment="1" applyProtection="1">
      <alignment horizontal="center" vertical="center"/>
      <protection/>
    </xf>
    <xf numFmtId="0" fontId="5" fillId="0" borderId="29"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11" borderId="29" xfId="0" applyNumberFormat="1" applyFont="1" applyFill="1" applyBorder="1" applyAlignment="1" applyProtection="1">
      <alignment horizontal="center" vertical="center"/>
      <protection/>
    </xf>
    <xf numFmtId="0" fontId="5" fillId="11" borderId="30" xfId="0" applyNumberFormat="1" applyFont="1" applyFill="1" applyBorder="1" applyAlignment="1" applyProtection="1">
      <alignment horizontal="center" vertical="center"/>
      <protection/>
    </xf>
    <xf numFmtId="0" fontId="5" fillId="11" borderId="31"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wrapText="1"/>
      <protection/>
    </xf>
    <xf numFmtId="1" fontId="5" fillId="0" borderId="32"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1" fillId="0" borderId="29" xfId="0" applyNumberFormat="1" applyFont="1" applyFill="1" applyBorder="1" applyAlignment="1">
      <alignment horizontal="center" vertical="center"/>
    </xf>
    <xf numFmtId="1" fontId="1" fillId="0" borderId="30" xfId="0" applyNumberFormat="1" applyFont="1" applyFill="1" applyBorder="1" applyAlignment="1">
      <alignment horizontal="center" vertical="center"/>
    </xf>
    <xf numFmtId="1" fontId="1" fillId="0" borderId="31" xfId="0" applyNumberFormat="1" applyFont="1" applyFill="1" applyBorder="1" applyAlignment="1">
      <alignment horizontal="center" vertical="center"/>
    </xf>
    <xf numFmtId="0" fontId="5" fillId="11" borderId="29" xfId="0" applyNumberFormat="1" applyFont="1" applyFill="1" applyBorder="1" applyAlignment="1" applyProtection="1">
      <alignment horizontal="center" vertical="center"/>
      <protection/>
    </xf>
    <xf numFmtId="0" fontId="5" fillId="11" borderId="30" xfId="0" applyNumberFormat="1" applyFont="1" applyFill="1" applyBorder="1" applyAlignment="1" applyProtection="1">
      <alignment horizontal="center" vertical="center"/>
      <protection/>
    </xf>
    <xf numFmtId="0" fontId="5" fillId="11" borderId="31" xfId="0" applyNumberFormat="1" applyFont="1" applyFill="1" applyBorder="1" applyAlignment="1" applyProtection="1">
      <alignment horizontal="center" vertical="center"/>
      <protection/>
    </xf>
    <xf numFmtId="0" fontId="5" fillId="0" borderId="17"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0" xfId="0" applyNumberFormat="1" applyFont="1" applyFill="1" applyBorder="1" applyAlignment="1" applyProtection="1">
      <alignment horizontal="center" vertical="center"/>
      <protection/>
    </xf>
    <xf numFmtId="180" fontId="5" fillId="0" borderId="26" xfId="0" applyNumberFormat="1" applyFont="1" applyFill="1" applyBorder="1" applyAlignment="1" applyProtection="1">
      <alignment horizontal="center" vertical="center" wrapText="1"/>
      <protection/>
    </xf>
    <xf numFmtId="180" fontId="5" fillId="0" borderId="14" xfId="0" applyNumberFormat="1" applyFont="1" applyFill="1" applyBorder="1" applyAlignment="1" applyProtection="1">
      <alignment horizontal="center" vertical="center" wrapText="1"/>
      <protection/>
    </xf>
    <xf numFmtId="1" fontId="5" fillId="0" borderId="27" xfId="0" applyNumberFormat="1" applyFont="1" applyFill="1" applyBorder="1" applyAlignment="1" applyProtection="1">
      <alignment horizontal="left" vertical="center"/>
      <protection/>
    </xf>
    <xf numFmtId="1" fontId="5" fillId="0" borderId="16" xfId="0" applyNumberFormat="1" applyFont="1" applyFill="1" applyBorder="1" applyAlignment="1" applyProtection="1">
      <alignment horizontal="left" vertical="center"/>
      <protection/>
    </xf>
    <xf numFmtId="0" fontId="5" fillId="0" borderId="33" xfId="0" applyNumberFormat="1" applyFont="1" applyFill="1" applyBorder="1" applyAlignment="1" applyProtection="1">
      <alignment horizontal="center" vertical="center" wrapText="1"/>
      <protection/>
    </xf>
    <xf numFmtId="180" fontId="5" fillId="0" borderId="16" xfId="0" applyNumberFormat="1" applyFont="1" applyFill="1" applyBorder="1" applyAlignment="1" applyProtection="1">
      <alignment horizontal="center" vertical="center" wrapText="1"/>
      <protection/>
    </xf>
    <xf numFmtId="180" fontId="5" fillId="0" borderId="14" xfId="0" applyNumberFormat="1" applyFont="1" applyFill="1" applyBorder="1" applyAlignment="1" applyProtection="1">
      <alignment horizontal="center" vertical="center"/>
      <protection/>
    </xf>
    <xf numFmtId="1" fontId="4" fillId="0" borderId="0" xfId="0" applyNumberFormat="1" applyFont="1" applyFill="1" applyAlignment="1">
      <alignment horizontal="left"/>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180" fontId="5" fillId="0" borderId="11" xfId="0" applyNumberFormat="1" applyFont="1" applyFill="1" applyBorder="1" applyAlignment="1" applyProtection="1">
      <alignment horizontal="center" vertical="center" wrapText="1"/>
      <protection/>
    </xf>
    <xf numFmtId="1" fontId="5" fillId="0" borderId="17"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2" fillId="11" borderId="0" xfId="0" applyNumberFormat="1" applyFont="1" applyFill="1" applyAlignment="1">
      <alignment horizontal="center" vertical="center" wrapText="1"/>
    </xf>
    <xf numFmtId="0" fontId="4" fillId="11" borderId="34" xfId="0" applyNumberFormat="1" applyFont="1" applyFill="1" applyBorder="1" applyAlignment="1">
      <alignment horizontal="center" vertical="center" wrapText="1"/>
    </xf>
    <xf numFmtId="0" fontId="4" fillId="11" borderId="35" xfId="0" applyNumberFormat="1" applyFont="1" applyFill="1" applyBorder="1" applyAlignment="1">
      <alignment horizontal="center" vertical="center" wrapText="1"/>
    </xf>
    <xf numFmtId="0" fontId="4" fillId="11" borderId="35" xfId="0" applyNumberFormat="1" applyFont="1" applyFill="1" applyBorder="1" applyAlignment="1">
      <alignment horizontal="center" vertical="center"/>
    </xf>
    <xf numFmtId="0" fontId="43" fillId="0" borderId="14" xfId="0" applyNumberFormat="1" applyFont="1" applyFill="1" applyBorder="1" applyAlignment="1" applyProtection="1">
      <alignment horizontal="left" vertical="top" wrapText="1"/>
      <protection/>
    </xf>
    <xf numFmtId="4" fontId="43" fillId="0" borderId="14" xfId="0" applyNumberFormat="1" applyFont="1" applyFill="1" applyBorder="1" applyAlignment="1" applyProtection="1">
      <alignment horizontal="right" vertical="top"/>
      <protection/>
    </xf>
    <xf numFmtId="180" fontId="0" fillId="0" borderId="14" xfId="0" applyNumberFormat="1" applyFill="1" applyBorder="1" applyAlignment="1">
      <alignment/>
    </xf>
    <xf numFmtId="0" fontId="3" fillId="11" borderId="36" xfId="0" applyNumberFormat="1" applyFont="1" applyFill="1" applyBorder="1" applyAlignment="1">
      <alignment vertical="center" wrapText="1"/>
    </xf>
    <xf numFmtId="0" fontId="3" fillId="11" borderId="37" xfId="0" applyNumberFormat="1" applyFont="1" applyFill="1" applyBorder="1" applyAlignment="1">
      <alignment vertical="center" wrapText="1"/>
    </xf>
    <xf numFmtId="0" fontId="0" fillId="11" borderId="38" xfId="0" applyNumberFormat="1" applyFont="1" applyFill="1" applyBorder="1" applyAlignment="1">
      <alignment horizontal="center" vertical="center" wrapText="1"/>
    </xf>
    <xf numFmtId="0" fontId="0" fillId="11" borderId="36"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4" sqref="A4"/>
    </sheetView>
  </sheetViews>
  <sheetFormatPr defaultColWidth="6.875" defaultRowHeight="14.25"/>
  <cols>
    <col min="1" max="1" width="122.875" style="2" customWidth="1"/>
    <col min="2" max="16384" width="6.875" style="2" customWidth="1"/>
  </cols>
  <sheetData>
    <row r="1" ht="19.5" customHeight="1">
      <c r="A1" s="109" t="s">
        <v>0</v>
      </c>
    </row>
    <row r="3" ht="63.75" customHeight="1">
      <c r="A3" s="110" t="s">
        <v>214</v>
      </c>
    </row>
    <row r="4" ht="107.25" customHeight="1">
      <c r="A4" s="111" t="s">
        <v>1</v>
      </c>
    </row>
    <row r="5" ht="409.5" customHeight="1" hidden="1">
      <c r="A5" s="112">
        <v>3.637978807091713E-12</v>
      </c>
    </row>
    <row r="6" ht="21.75">
      <c r="A6" s="113"/>
    </row>
    <row r="7" ht="78" customHeight="1"/>
    <row r="8" ht="82.5" customHeight="1">
      <c r="A8" s="114" t="s">
        <v>215</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19"/>
  <sheetViews>
    <sheetView workbookViewId="0" topLeftCell="A1">
      <selection activeCell="G15" sqref="G15"/>
    </sheetView>
  </sheetViews>
  <sheetFormatPr defaultColWidth="6.875" defaultRowHeight="12.75" customHeight="1"/>
  <cols>
    <col min="1" max="1" width="15.125" style="2" customWidth="1"/>
    <col min="2" max="2" width="35.625" style="2" customWidth="1"/>
    <col min="3" max="6" width="15.75390625" style="2" customWidth="1"/>
    <col min="7" max="8" width="15.75390625" style="123" customWidth="1"/>
    <col min="9" max="9" width="6.50390625" style="2" customWidth="1"/>
    <col min="10" max="16384" width="6.875" style="2" customWidth="1"/>
  </cols>
  <sheetData>
    <row r="1" ht="21.75" customHeight="1">
      <c r="A1" s="57"/>
    </row>
    <row r="2" spans="1:9" ht="19.5" customHeight="1">
      <c r="A2" s="36"/>
      <c r="B2" s="36"/>
      <c r="C2" s="36"/>
      <c r="D2" s="36"/>
      <c r="E2" s="37"/>
      <c r="F2" s="36"/>
      <c r="G2" s="179"/>
      <c r="H2" s="152" t="s">
        <v>185</v>
      </c>
      <c r="I2" s="55"/>
    </row>
    <row r="3" spans="1:9" ht="25.5" customHeight="1">
      <c r="A3" s="209" t="s">
        <v>186</v>
      </c>
      <c r="B3" s="209"/>
      <c r="C3" s="209"/>
      <c r="D3" s="209"/>
      <c r="E3" s="209"/>
      <c r="F3" s="209"/>
      <c r="G3" s="209"/>
      <c r="H3" s="209"/>
      <c r="I3" s="55"/>
    </row>
    <row r="4" spans="1:9" ht="19.5" customHeight="1">
      <c r="A4" s="7" t="s">
        <v>391</v>
      </c>
      <c r="B4" s="39"/>
      <c r="C4" s="39"/>
      <c r="D4" s="39"/>
      <c r="E4" s="39"/>
      <c r="F4" s="39"/>
      <c r="G4" s="153"/>
      <c r="H4" s="154" t="s">
        <v>4</v>
      </c>
      <c r="I4" s="55"/>
    </row>
    <row r="5" spans="1:9" ht="19.5" customHeight="1">
      <c r="A5" s="217" t="s">
        <v>187</v>
      </c>
      <c r="B5" s="217" t="s">
        <v>188</v>
      </c>
      <c r="C5" s="219" t="s">
        <v>189</v>
      </c>
      <c r="D5" s="219"/>
      <c r="E5" s="219"/>
      <c r="F5" s="219"/>
      <c r="G5" s="219"/>
      <c r="H5" s="219"/>
      <c r="I5" s="55"/>
    </row>
    <row r="6" spans="1:9" ht="19.5" customHeight="1">
      <c r="A6" s="217"/>
      <c r="B6" s="217"/>
      <c r="C6" s="269" t="s">
        <v>28</v>
      </c>
      <c r="D6" s="271" t="s">
        <v>118</v>
      </c>
      <c r="E6" s="40" t="s">
        <v>190</v>
      </c>
      <c r="F6" s="41"/>
      <c r="G6" s="180"/>
      <c r="H6" s="272" t="s">
        <v>123</v>
      </c>
      <c r="I6" s="55"/>
    </row>
    <row r="7" spans="1:9" ht="33.75" customHeight="1">
      <c r="A7" s="218"/>
      <c r="B7" s="218"/>
      <c r="C7" s="270"/>
      <c r="D7" s="211"/>
      <c r="E7" s="42" t="s">
        <v>43</v>
      </c>
      <c r="F7" s="43" t="s">
        <v>191</v>
      </c>
      <c r="G7" s="181" t="s">
        <v>192</v>
      </c>
      <c r="H7" s="265"/>
      <c r="I7" s="55"/>
    </row>
    <row r="8" spans="1:9" ht="19.5" customHeight="1">
      <c r="A8" s="21"/>
      <c r="B8" s="45" t="s">
        <v>450</v>
      </c>
      <c r="C8" s="23">
        <f>D8+E8+H8</f>
        <v>43.07</v>
      </c>
      <c r="D8" s="58"/>
      <c r="E8" s="58">
        <f>F8+G8</f>
        <v>14</v>
      </c>
      <c r="F8" s="58"/>
      <c r="G8" s="148">
        <f>SUM(G9:G19)</f>
        <v>14</v>
      </c>
      <c r="H8" s="177">
        <v>29.07</v>
      </c>
      <c r="I8" s="56"/>
    </row>
    <row r="9" spans="1:9" ht="19.5" customHeight="1">
      <c r="A9" s="46">
        <v>311301</v>
      </c>
      <c r="B9" s="46" t="s">
        <v>451</v>
      </c>
      <c r="C9" s="23">
        <f aca="true" t="shared" si="0" ref="C9:C19">D9+E9+H9</f>
        <v>6.48</v>
      </c>
      <c r="D9" s="46"/>
      <c r="E9" s="58"/>
      <c r="F9" s="49"/>
      <c r="G9" s="182"/>
      <c r="H9" s="178">
        <v>6.48</v>
      </c>
      <c r="I9" s="53"/>
    </row>
    <row r="10" spans="1:9" ht="19.5" customHeight="1">
      <c r="A10" s="46">
        <v>311601</v>
      </c>
      <c r="B10" s="46" t="s">
        <v>452</v>
      </c>
      <c r="C10" s="23">
        <f t="shared" si="0"/>
        <v>3.46</v>
      </c>
      <c r="D10" s="46"/>
      <c r="E10" s="58">
        <f>F10+G10</f>
        <v>2.5</v>
      </c>
      <c r="F10" s="46"/>
      <c r="G10" s="183">
        <v>2.5</v>
      </c>
      <c r="H10" s="178">
        <v>0.96</v>
      </c>
      <c r="I10" s="53"/>
    </row>
    <row r="11" spans="1:9" ht="19.5" customHeight="1">
      <c r="A11" s="46">
        <v>311602</v>
      </c>
      <c r="B11" s="46" t="s">
        <v>453</v>
      </c>
      <c r="C11" s="23">
        <f t="shared" si="0"/>
        <v>1.12</v>
      </c>
      <c r="D11" s="46"/>
      <c r="E11" s="58"/>
      <c r="F11" s="46"/>
      <c r="G11" s="183"/>
      <c r="H11" s="178">
        <v>1.12</v>
      </c>
      <c r="I11" s="53"/>
    </row>
    <row r="12" spans="1:9" ht="19.5" customHeight="1">
      <c r="A12" s="46">
        <v>311603</v>
      </c>
      <c r="B12" s="46" t="s">
        <v>454</v>
      </c>
      <c r="C12" s="23">
        <f t="shared" si="0"/>
        <v>0.56</v>
      </c>
      <c r="D12" s="46"/>
      <c r="E12" s="58"/>
      <c r="F12" s="46"/>
      <c r="G12" s="183"/>
      <c r="H12" s="178">
        <v>0.56</v>
      </c>
      <c r="I12" s="53"/>
    </row>
    <row r="13" spans="1:9" ht="19.5" customHeight="1">
      <c r="A13" s="46">
        <v>311604</v>
      </c>
      <c r="B13" s="46" t="s">
        <v>455</v>
      </c>
      <c r="C13" s="23">
        <f t="shared" si="0"/>
        <v>0.32</v>
      </c>
      <c r="D13" s="46"/>
      <c r="E13" s="58"/>
      <c r="F13" s="46"/>
      <c r="G13" s="183"/>
      <c r="H13" s="178">
        <v>0.32</v>
      </c>
      <c r="I13" s="53"/>
    </row>
    <row r="14" spans="1:9" ht="19.5" customHeight="1">
      <c r="A14" s="46">
        <v>311606</v>
      </c>
      <c r="B14" s="46" t="s">
        <v>456</v>
      </c>
      <c r="C14" s="23">
        <f t="shared" si="0"/>
        <v>0.88</v>
      </c>
      <c r="D14" s="46"/>
      <c r="E14" s="58"/>
      <c r="F14" s="46"/>
      <c r="G14" s="183"/>
      <c r="H14" s="178">
        <v>0.88</v>
      </c>
      <c r="I14" s="53"/>
    </row>
    <row r="15" spans="1:9" ht="19.5" customHeight="1">
      <c r="A15" s="46">
        <v>311607</v>
      </c>
      <c r="B15" s="46" t="s">
        <v>457</v>
      </c>
      <c r="C15" s="23">
        <f t="shared" si="0"/>
        <v>4.5</v>
      </c>
      <c r="D15" s="46"/>
      <c r="E15" s="58">
        <f>F15+G15</f>
        <v>2.5</v>
      </c>
      <c r="F15" s="46"/>
      <c r="G15" s="183">
        <v>2.5</v>
      </c>
      <c r="H15" s="178">
        <v>2</v>
      </c>
      <c r="I15" s="53"/>
    </row>
    <row r="16" spans="1:9" ht="19.5" customHeight="1">
      <c r="A16" s="46">
        <v>311609</v>
      </c>
      <c r="B16" s="46" t="s">
        <v>458</v>
      </c>
      <c r="C16" s="23">
        <f t="shared" si="0"/>
        <v>1.6</v>
      </c>
      <c r="D16" s="46"/>
      <c r="E16" s="58"/>
      <c r="F16" s="46"/>
      <c r="G16" s="183"/>
      <c r="H16" s="178">
        <v>1.6</v>
      </c>
      <c r="I16" s="53"/>
    </row>
    <row r="17" spans="1:9" ht="19.5" customHeight="1">
      <c r="A17" s="46">
        <v>311612</v>
      </c>
      <c r="B17" s="46" t="s">
        <v>459</v>
      </c>
      <c r="C17" s="23">
        <f t="shared" si="0"/>
        <v>2.232</v>
      </c>
      <c r="D17" s="46"/>
      <c r="E17" s="58"/>
      <c r="F17" s="46"/>
      <c r="G17" s="183"/>
      <c r="H17" s="178">
        <v>2.232</v>
      </c>
      <c r="I17" s="53"/>
    </row>
    <row r="18" spans="1:9" ht="19.5" customHeight="1">
      <c r="A18" s="46">
        <v>311613</v>
      </c>
      <c r="B18" s="46" t="s">
        <v>460</v>
      </c>
      <c r="C18" s="23">
        <f t="shared" si="0"/>
        <v>0.96</v>
      </c>
      <c r="D18" s="46"/>
      <c r="E18" s="58"/>
      <c r="F18" s="46"/>
      <c r="G18" s="183"/>
      <c r="H18" s="178">
        <v>0.96</v>
      </c>
      <c r="I18" s="53"/>
    </row>
    <row r="19" spans="1:9" ht="19.5" customHeight="1">
      <c r="A19" s="46">
        <v>336601</v>
      </c>
      <c r="B19" s="46" t="s">
        <v>461</v>
      </c>
      <c r="C19" s="23">
        <f t="shared" si="0"/>
        <v>11.96</v>
      </c>
      <c r="D19" s="46"/>
      <c r="E19" s="58"/>
      <c r="F19" s="46"/>
      <c r="G19" s="183">
        <v>9</v>
      </c>
      <c r="H19" s="178">
        <v>11.96</v>
      </c>
      <c r="I19" s="53"/>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workbookViewId="0" topLeftCell="A1">
      <selection activeCell="A4" sqref="A4"/>
    </sheetView>
  </sheetViews>
  <sheetFormatPr defaultColWidth="6.875" defaultRowHeight="12.75" customHeight="1"/>
  <cols>
    <col min="1" max="3" width="4.25390625" style="2" customWidth="1"/>
    <col min="4" max="4" width="12.75390625" style="2" customWidth="1"/>
    <col min="5" max="5" width="69.25390625" style="2" customWidth="1"/>
    <col min="6" max="8" width="13.625" style="2" customWidth="1"/>
    <col min="9" max="245" width="8.00390625" style="2" customWidth="1"/>
    <col min="246" max="16384" width="6.875" style="2" customWidth="1"/>
  </cols>
  <sheetData>
    <row r="1" spans="1:3" ht="25.5" customHeight="1">
      <c r="A1" s="267"/>
      <c r="B1" s="267"/>
      <c r="C1" s="267"/>
    </row>
    <row r="2" spans="1:245" ht="19.5" customHeight="1">
      <c r="A2" s="3"/>
      <c r="B2" s="4"/>
      <c r="C2" s="4"/>
      <c r="D2" s="4"/>
      <c r="E2" s="4"/>
      <c r="F2" s="4"/>
      <c r="G2" s="4"/>
      <c r="H2" s="5" t="s">
        <v>193</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209" t="s">
        <v>194</v>
      </c>
      <c r="B3" s="209"/>
      <c r="C3" s="209"/>
      <c r="D3" s="209"/>
      <c r="E3" s="209"/>
      <c r="F3" s="209"/>
      <c r="G3" s="209"/>
      <c r="H3" s="209"/>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6" t="s">
        <v>391</v>
      </c>
      <c r="B4" s="6"/>
      <c r="C4" s="6"/>
      <c r="D4" s="6"/>
      <c r="E4" s="6"/>
      <c r="F4" s="7"/>
      <c r="G4" s="7"/>
      <c r="H4" s="8" t="s">
        <v>4</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27</v>
      </c>
      <c r="B5" s="9"/>
      <c r="C5" s="9"/>
      <c r="D5" s="10"/>
      <c r="E5" s="11"/>
      <c r="F5" s="219" t="s">
        <v>195</v>
      </c>
      <c r="G5" s="219"/>
      <c r="H5" s="219"/>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38</v>
      </c>
      <c r="B6" s="13"/>
      <c r="C6" s="14"/>
      <c r="D6" s="268" t="s">
        <v>39</v>
      </c>
      <c r="E6" s="217" t="s">
        <v>57</v>
      </c>
      <c r="F6" s="210" t="s">
        <v>28</v>
      </c>
      <c r="G6" s="210" t="s">
        <v>53</v>
      </c>
      <c r="H6" s="219" t="s">
        <v>54</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48</v>
      </c>
      <c r="B7" s="17" t="s">
        <v>49</v>
      </c>
      <c r="C7" s="18" t="s">
        <v>50</v>
      </c>
      <c r="D7" s="273"/>
      <c r="E7" s="218"/>
      <c r="F7" s="211"/>
      <c r="G7" s="211"/>
      <c r="H7" s="204"/>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1"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1"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1"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1"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1"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1"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1"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1"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1"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1"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1"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1"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1"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1"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19.5" customHeight="1">
      <c r="A22" s="24"/>
      <c r="B22" s="24"/>
      <c r="C22" s="24"/>
      <c r="D22" s="25"/>
      <c r="E22" s="25"/>
      <c r="F22" s="25"/>
      <c r="G22" s="25"/>
      <c r="H22" s="25"/>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19.5" customHeight="1">
      <c r="A23" s="24"/>
      <c r="B23" s="24"/>
      <c r="C23" s="24"/>
      <c r="D23" s="24"/>
      <c r="E23" s="24"/>
      <c r="F23" s="24"/>
      <c r="G23" s="24"/>
      <c r="H23" s="25"/>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19.5" customHeight="1">
      <c r="A24" s="24"/>
      <c r="B24" s="24"/>
      <c r="C24" s="24"/>
      <c r="D24" s="25"/>
      <c r="E24" s="25"/>
      <c r="F24" s="25"/>
      <c r="G24" s="25"/>
      <c r="H24" s="25"/>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workbookViewId="0" topLeftCell="A1">
      <selection activeCell="A4" sqref="A4"/>
    </sheetView>
  </sheetViews>
  <sheetFormatPr defaultColWidth="6.875" defaultRowHeight="12.75" customHeight="1"/>
  <cols>
    <col min="1" max="1" width="13.75390625" style="2" customWidth="1"/>
    <col min="2" max="2" width="32.00390625" style="2" customWidth="1"/>
    <col min="3" max="4" width="13.50390625" style="2" customWidth="1"/>
    <col min="5" max="7" width="14.00390625" style="2" customWidth="1"/>
    <col min="8" max="8" width="13.50390625" style="2" customWidth="1"/>
    <col min="9" max="9" width="6.50390625" style="2" customWidth="1"/>
    <col min="10" max="16384" width="6.875" style="2" customWidth="1"/>
  </cols>
  <sheetData>
    <row r="1" ht="22.5" customHeight="1">
      <c r="A1" s="35"/>
    </row>
    <row r="2" spans="1:9" ht="19.5" customHeight="1">
      <c r="A2" s="36"/>
      <c r="B2" s="36"/>
      <c r="C2" s="36"/>
      <c r="D2" s="36"/>
      <c r="E2" s="37"/>
      <c r="F2" s="36"/>
      <c r="G2" s="36"/>
      <c r="H2" s="38" t="s">
        <v>196</v>
      </c>
      <c r="I2" s="55"/>
    </row>
    <row r="3" spans="1:9" ht="25.5" customHeight="1">
      <c r="A3" s="209" t="s">
        <v>197</v>
      </c>
      <c r="B3" s="209"/>
      <c r="C3" s="209"/>
      <c r="D3" s="209"/>
      <c r="E3" s="209"/>
      <c r="F3" s="209"/>
      <c r="G3" s="209"/>
      <c r="H3" s="209"/>
      <c r="I3" s="55"/>
    </row>
    <row r="4" spans="1:9" ht="19.5" customHeight="1">
      <c r="A4" s="7" t="s">
        <v>391</v>
      </c>
      <c r="B4" s="39"/>
      <c r="C4" s="39"/>
      <c r="D4" s="39"/>
      <c r="E4" s="39"/>
      <c r="F4" s="39"/>
      <c r="G4" s="39"/>
      <c r="H4" s="8" t="s">
        <v>4</v>
      </c>
      <c r="I4" s="55"/>
    </row>
    <row r="5" spans="1:9" ht="19.5" customHeight="1">
      <c r="A5" s="217" t="s">
        <v>187</v>
      </c>
      <c r="B5" s="217" t="s">
        <v>188</v>
      </c>
      <c r="C5" s="219" t="s">
        <v>189</v>
      </c>
      <c r="D5" s="219"/>
      <c r="E5" s="219"/>
      <c r="F5" s="219"/>
      <c r="G5" s="219"/>
      <c r="H5" s="219"/>
      <c r="I5" s="55"/>
    </row>
    <row r="6" spans="1:9" ht="19.5" customHeight="1">
      <c r="A6" s="217"/>
      <c r="B6" s="217"/>
      <c r="C6" s="269" t="s">
        <v>28</v>
      </c>
      <c r="D6" s="271" t="s">
        <v>118</v>
      </c>
      <c r="E6" s="40" t="s">
        <v>190</v>
      </c>
      <c r="F6" s="41"/>
      <c r="G6" s="41"/>
      <c r="H6" s="274" t="s">
        <v>123</v>
      </c>
      <c r="I6" s="55"/>
    </row>
    <row r="7" spans="1:9" ht="33.75" customHeight="1">
      <c r="A7" s="218"/>
      <c r="B7" s="218"/>
      <c r="C7" s="270"/>
      <c r="D7" s="211"/>
      <c r="E7" s="42" t="s">
        <v>43</v>
      </c>
      <c r="F7" s="43" t="s">
        <v>191</v>
      </c>
      <c r="G7" s="44" t="s">
        <v>192</v>
      </c>
      <c r="H7" s="249"/>
      <c r="I7" s="55"/>
    </row>
    <row r="8" spans="1:9" ht="19.5" customHeight="1">
      <c r="A8" s="45"/>
      <c r="B8" s="45"/>
      <c r="C8" s="22"/>
      <c r="D8" s="22"/>
      <c r="E8" s="22"/>
      <c r="F8" s="22"/>
      <c r="G8" s="22"/>
      <c r="H8" s="22"/>
      <c r="I8" s="56"/>
    </row>
    <row r="9" spans="1:9" ht="19.5" customHeight="1">
      <c r="A9" s="46"/>
      <c r="B9" s="46"/>
      <c r="C9" s="46"/>
      <c r="D9" s="46"/>
      <c r="E9" s="47"/>
      <c r="F9" s="46"/>
      <c r="G9" s="46"/>
      <c r="H9" s="48"/>
      <c r="I9" s="55"/>
    </row>
    <row r="10" spans="1:9" ht="19.5" customHeight="1">
      <c r="A10" s="46"/>
      <c r="B10" s="46"/>
      <c r="C10" s="46"/>
      <c r="D10" s="46"/>
      <c r="E10" s="47"/>
      <c r="F10" s="49"/>
      <c r="G10" s="49"/>
      <c r="H10" s="48"/>
      <c r="I10" s="53"/>
    </row>
    <row r="11" spans="1:9" ht="19.5" customHeight="1">
      <c r="A11" s="46"/>
      <c r="B11" s="46"/>
      <c r="C11" s="46"/>
      <c r="D11" s="46"/>
      <c r="E11" s="50"/>
      <c r="F11" s="46"/>
      <c r="G11" s="46"/>
      <c r="H11" s="48"/>
      <c r="I11" s="53"/>
    </row>
    <row r="12" spans="1:9" ht="19.5" customHeight="1">
      <c r="A12" s="46"/>
      <c r="B12" s="46"/>
      <c r="C12" s="46"/>
      <c r="D12" s="46"/>
      <c r="E12" s="50"/>
      <c r="F12" s="46"/>
      <c r="G12" s="46"/>
      <c r="H12" s="48"/>
      <c r="I12" s="53"/>
    </row>
    <row r="13" spans="1:9" ht="19.5" customHeight="1">
      <c r="A13" s="46"/>
      <c r="B13" s="46"/>
      <c r="C13" s="46"/>
      <c r="D13" s="46"/>
      <c r="E13" s="47"/>
      <c r="F13" s="46"/>
      <c r="G13" s="46"/>
      <c r="H13" s="48"/>
      <c r="I13" s="53"/>
    </row>
    <row r="14" spans="1:9" ht="19.5" customHeight="1">
      <c r="A14" s="46"/>
      <c r="B14" s="46"/>
      <c r="C14" s="46"/>
      <c r="D14" s="46"/>
      <c r="E14" s="47"/>
      <c r="F14" s="46"/>
      <c r="G14" s="46"/>
      <c r="H14" s="48"/>
      <c r="I14" s="53"/>
    </row>
    <row r="15" spans="1:9" ht="19.5" customHeight="1">
      <c r="A15" s="46"/>
      <c r="B15" s="46"/>
      <c r="C15" s="46"/>
      <c r="D15" s="46"/>
      <c r="E15" s="50"/>
      <c r="F15" s="46"/>
      <c r="G15" s="46"/>
      <c r="H15" s="48"/>
      <c r="I15" s="53"/>
    </row>
    <row r="16" spans="1:9" ht="19.5" customHeight="1">
      <c r="A16" s="46"/>
      <c r="B16" s="46"/>
      <c r="C16" s="46"/>
      <c r="D16" s="46"/>
      <c r="E16" s="50"/>
      <c r="F16" s="46"/>
      <c r="G16" s="46"/>
      <c r="H16" s="48"/>
      <c r="I16" s="53"/>
    </row>
    <row r="17" spans="1:9" ht="19.5" customHeight="1">
      <c r="A17" s="46"/>
      <c r="B17" s="46"/>
      <c r="C17" s="46"/>
      <c r="D17" s="46"/>
      <c r="E17" s="47"/>
      <c r="F17" s="46"/>
      <c r="G17" s="46"/>
      <c r="H17" s="48"/>
      <c r="I17" s="53"/>
    </row>
    <row r="18" spans="1:9" ht="19.5" customHeight="1">
      <c r="A18" s="46"/>
      <c r="B18" s="46"/>
      <c r="C18" s="46"/>
      <c r="D18" s="46"/>
      <c r="E18" s="47"/>
      <c r="F18" s="46"/>
      <c r="G18" s="46"/>
      <c r="H18" s="48"/>
      <c r="I18" s="53"/>
    </row>
    <row r="19" spans="1:9" ht="19.5" customHeight="1">
      <c r="A19" s="46"/>
      <c r="B19" s="46"/>
      <c r="C19" s="46"/>
      <c r="D19" s="46"/>
      <c r="E19" s="51"/>
      <c r="F19" s="46"/>
      <c r="G19" s="46"/>
      <c r="H19" s="48"/>
      <c r="I19" s="53"/>
    </row>
    <row r="20" spans="1:9" ht="19.5" customHeight="1">
      <c r="A20" s="46"/>
      <c r="B20" s="46"/>
      <c r="C20" s="46"/>
      <c r="D20" s="46"/>
      <c r="E20" s="50"/>
      <c r="F20" s="46"/>
      <c r="G20" s="46"/>
      <c r="H20" s="48"/>
      <c r="I20" s="53"/>
    </row>
    <row r="21" spans="1:9" ht="19.5" customHeight="1">
      <c r="A21" s="50"/>
      <c r="B21" s="50"/>
      <c r="C21" s="50"/>
      <c r="D21" s="50"/>
      <c r="E21" s="50"/>
      <c r="F21" s="46"/>
      <c r="G21" s="46"/>
      <c r="H21" s="48"/>
      <c r="I21" s="53"/>
    </row>
    <row r="22" spans="1:9" ht="19.5" customHeight="1">
      <c r="A22" s="48"/>
      <c r="B22" s="48"/>
      <c r="C22" s="48"/>
      <c r="D22" s="48"/>
      <c r="E22" s="52"/>
      <c r="F22" s="48"/>
      <c r="G22" s="48"/>
      <c r="H22" s="48"/>
      <c r="I22" s="53"/>
    </row>
    <row r="23" spans="1:9" ht="19.5" customHeight="1">
      <c r="A23" s="48"/>
      <c r="B23" s="48"/>
      <c r="C23" s="48"/>
      <c r="D23" s="48"/>
      <c r="E23" s="52"/>
      <c r="F23" s="48"/>
      <c r="G23" s="48"/>
      <c r="H23" s="48"/>
      <c r="I23" s="53"/>
    </row>
    <row r="24" spans="1:9" ht="19.5" customHeight="1">
      <c r="A24" s="48"/>
      <c r="B24" s="48"/>
      <c r="C24" s="48"/>
      <c r="D24" s="48"/>
      <c r="E24" s="52"/>
      <c r="F24" s="48"/>
      <c r="G24" s="48"/>
      <c r="H24" s="48"/>
      <c r="I24" s="53"/>
    </row>
    <row r="25" spans="1:9" ht="19.5" customHeight="1">
      <c r="A25" s="48"/>
      <c r="B25" s="48"/>
      <c r="C25" s="48"/>
      <c r="D25" s="48"/>
      <c r="E25" s="52"/>
      <c r="F25" s="48"/>
      <c r="G25" s="48"/>
      <c r="H25" s="48"/>
      <c r="I25" s="53"/>
    </row>
    <row r="26" spans="1:9" ht="19.5" customHeight="1">
      <c r="A26" s="53"/>
      <c r="B26" s="53"/>
      <c r="C26" s="53"/>
      <c r="D26" s="53"/>
      <c r="E26" s="54"/>
      <c r="F26" s="53"/>
      <c r="G26" s="53"/>
      <c r="H26" s="53"/>
      <c r="I26" s="53"/>
    </row>
    <row r="27" spans="1:9" ht="19.5" customHeight="1">
      <c r="A27" s="53"/>
      <c r="B27" s="53"/>
      <c r="C27" s="53"/>
      <c r="D27" s="53"/>
      <c r="E27" s="54"/>
      <c r="F27" s="53"/>
      <c r="G27" s="53"/>
      <c r="H27" s="53"/>
      <c r="I27" s="53"/>
    </row>
    <row r="28" spans="1:9" ht="19.5" customHeight="1">
      <c r="A28" s="53"/>
      <c r="B28" s="53"/>
      <c r="C28" s="53"/>
      <c r="D28" s="53"/>
      <c r="E28" s="54"/>
      <c r="F28" s="53"/>
      <c r="G28" s="53"/>
      <c r="H28" s="53"/>
      <c r="I28" s="53"/>
    </row>
    <row r="29" spans="1:9" ht="19.5" customHeight="1">
      <c r="A29" s="53"/>
      <c r="B29" s="53"/>
      <c r="C29" s="53"/>
      <c r="D29" s="53"/>
      <c r="E29" s="54"/>
      <c r="F29" s="53"/>
      <c r="G29" s="53"/>
      <c r="H29" s="53"/>
      <c r="I29" s="53"/>
    </row>
    <row r="30" spans="1:9" ht="19.5" customHeight="1">
      <c r="A30" s="53"/>
      <c r="B30" s="53"/>
      <c r="C30" s="53"/>
      <c r="D30" s="53"/>
      <c r="E30" s="54"/>
      <c r="F30" s="53"/>
      <c r="G30" s="53"/>
      <c r="H30" s="53"/>
      <c r="I30" s="53"/>
    </row>
    <row r="31" spans="1:9" ht="19.5" customHeight="1">
      <c r="A31" s="53"/>
      <c r="B31" s="53"/>
      <c r="C31" s="53"/>
      <c r="D31" s="53"/>
      <c r="E31" s="54"/>
      <c r="F31" s="53"/>
      <c r="G31" s="53"/>
      <c r="H31" s="53"/>
      <c r="I31" s="53"/>
    </row>
  </sheetData>
  <sheetProtection/>
  <mergeCells count="7">
    <mergeCell ref="A3:H3"/>
    <mergeCell ref="C5:H5"/>
    <mergeCell ref="A5:A7"/>
    <mergeCell ref="B5:B7"/>
    <mergeCell ref="C6:C7"/>
    <mergeCell ref="D6:D7"/>
    <mergeCell ref="H6:H7"/>
  </mergeCells>
  <printOptions horizontalCentered="1"/>
  <pageMargins left="0.75" right="0.75" top="0.83"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workbookViewId="0" topLeftCell="A1">
      <selection activeCell="A4" sqref="A4"/>
    </sheetView>
  </sheetViews>
  <sheetFormatPr defaultColWidth="6.875" defaultRowHeight="12.75" customHeight="1"/>
  <cols>
    <col min="1" max="3" width="4.625" style="2" customWidth="1"/>
    <col min="4" max="4" width="12.75390625" style="2" customWidth="1"/>
    <col min="5" max="5" width="69.25390625" style="2" customWidth="1"/>
    <col min="6" max="8" width="14.75390625" style="2" customWidth="1"/>
    <col min="9" max="245" width="8.00390625" style="2" customWidth="1"/>
    <col min="246" max="16384" width="6.875" style="2" customWidth="1"/>
  </cols>
  <sheetData>
    <row r="1" spans="1:3" ht="19.5" customHeight="1">
      <c r="A1" s="267"/>
      <c r="B1" s="267"/>
      <c r="C1" s="267"/>
    </row>
    <row r="2" spans="1:245" ht="19.5" customHeight="1">
      <c r="A2" s="3"/>
      <c r="B2" s="4"/>
      <c r="C2" s="4"/>
      <c r="D2" s="4"/>
      <c r="E2" s="4"/>
      <c r="F2" s="4"/>
      <c r="G2" s="4"/>
      <c r="H2" s="5" t="s">
        <v>198</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209" t="s">
        <v>199</v>
      </c>
      <c r="B3" s="209"/>
      <c r="C3" s="209"/>
      <c r="D3" s="209"/>
      <c r="E3" s="209"/>
      <c r="F3" s="209"/>
      <c r="G3" s="209"/>
      <c r="H3" s="209"/>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6" t="s">
        <v>391</v>
      </c>
      <c r="B4" s="6"/>
      <c r="C4" s="6"/>
      <c r="D4" s="6"/>
      <c r="E4" s="6"/>
      <c r="F4" s="7"/>
      <c r="G4" s="7"/>
      <c r="H4" s="8" t="s">
        <v>4</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27</v>
      </c>
      <c r="B5" s="9"/>
      <c r="C5" s="9"/>
      <c r="D5" s="10"/>
      <c r="E5" s="11"/>
      <c r="F5" s="219" t="s">
        <v>200</v>
      </c>
      <c r="G5" s="219"/>
      <c r="H5" s="219"/>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38</v>
      </c>
      <c r="B6" s="13"/>
      <c r="C6" s="14"/>
      <c r="D6" s="268" t="s">
        <v>39</v>
      </c>
      <c r="E6" s="217" t="s">
        <v>57</v>
      </c>
      <c r="F6" s="210" t="s">
        <v>28</v>
      </c>
      <c r="G6" s="210" t="s">
        <v>53</v>
      </c>
      <c r="H6" s="219" t="s">
        <v>54</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48</v>
      </c>
      <c r="B7" s="17" t="s">
        <v>49</v>
      </c>
      <c r="C7" s="18" t="s">
        <v>50</v>
      </c>
      <c r="D7" s="273"/>
      <c r="E7" s="218"/>
      <c r="F7" s="211"/>
      <c r="G7" s="211"/>
      <c r="H7" s="204"/>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4"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4"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4"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4"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4"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4"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4"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4"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4"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4"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4"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4"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4"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4"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24" customHeight="1">
      <c r="A22" s="21"/>
      <c r="B22" s="21"/>
      <c r="C22" s="21"/>
      <c r="D22" s="21"/>
      <c r="E22" s="21"/>
      <c r="F22" s="22"/>
      <c r="G22" s="23"/>
      <c r="H22" s="22"/>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24" customHeight="1">
      <c r="A23" s="21"/>
      <c r="B23" s="21"/>
      <c r="C23" s="21"/>
      <c r="D23" s="21"/>
      <c r="E23" s="21"/>
      <c r="F23" s="22"/>
      <c r="G23" s="23"/>
      <c r="H23" s="2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24" customHeight="1">
      <c r="A24" s="21"/>
      <c r="B24" s="21"/>
      <c r="C24" s="21"/>
      <c r="D24" s="21"/>
      <c r="E24" s="21"/>
      <c r="F24" s="22"/>
      <c r="G24" s="23"/>
      <c r="H24" s="22"/>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0.83"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N71"/>
  <sheetViews>
    <sheetView zoomScaleSheetLayoutView="100" workbookViewId="0" topLeftCell="A70">
      <selection activeCell="E8" sqref="E8"/>
    </sheetView>
  </sheetViews>
  <sheetFormatPr defaultColWidth="7.00390625" defaultRowHeight="14.25"/>
  <cols>
    <col min="1" max="1" width="30.25390625" style="1" customWidth="1"/>
    <col min="2" max="2" width="15.875" style="1" customWidth="1"/>
    <col min="3" max="3" width="15.25390625" style="1" customWidth="1"/>
    <col min="4" max="4" width="8.75390625" style="1" customWidth="1"/>
    <col min="5" max="5" width="42.00390625" style="1" customWidth="1"/>
    <col min="6" max="6" width="21.125" style="1" customWidth="1"/>
    <col min="7" max="7" width="20.125" style="1" customWidth="1"/>
    <col min="8" max="8" width="19.375" style="1" customWidth="1"/>
    <col min="9" max="9" width="22.125" style="1" customWidth="1"/>
    <col min="10" max="10" width="13.75390625" style="1" customWidth="1"/>
    <col min="11" max="11" width="18.125" style="1" customWidth="1"/>
    <col min="12" max="16384" width="7.00390625" style="1" customWidth="1"/>
  </cols>
  <sheetData>
    <row r="1" spans="1:11" ht="26.25" customHeight="1">
      <c r="A1" s="275" t="s">
        <v>201</v>
      </c>
      <c r="B1" s="275"/>
      <c r="C1" s="275"/>
      <c r="D1" s="275"/>
      <c r="E1" s="275"/>
      <c r="F1" s="275"/>
      <c r="G1" s="275"/>
      <c r="H1" s="275"/>
      <c r="I1" s="275"/>
      <c r="J1" s="275"/>
      <c r="K1" s="275"/>
    </row>
    <row r="2" spans="1:11" ht="30.75" customHeight="1">
      <c r="A2" s="284" t="s">
        <v>672</v>
      </c>
      <c r="B2" s="285"/>
      <c r="C2" s="282"/>
      <c r="D2" s="282"/>
      <c r="E2" s="282"/>
      <c r="F2" s="282"/>
      <c r="G2" s="282"/>
      <c r="H2" s="282"/>
      <c r="I2" s="282"/>
      <c r="J2" s="282"/>
      <c r="K2" s="283"/>
    </row>
    <row r="3" spans="1:11" ht="12">
      <c r="A3" s="276" t="s">
        <v>202</v>
      </c>
      <c r="B3" s="276" t="s">
        <v>203</v>
      </c>
      <c r="C3" s="276"/>
      <c r="D3" s="276"/>
      <c r="E3" s="276" t="s">
        <v>204</v>
      </c>
      <c r="F3" s="276" t="s">
        <v>205</v>
      </c>
      <c r="G3" s="276"/>
      <c r="H3" s="276"/>
      <c r="I3" s="276"/>
      <c r="J3" s="276"/>
      <c r="K3" s="276"/>
    </row>
    <row r="4" spans="1:11" ht="12">
      <c r="A4" s="277"/>
      <c r="B4" s="277"/>
      <c r="C4" s="277"/>
      <c r="D4" s="277"/>
      <c r="E4" s="277"/>
      <c r="F4" s="277" t="s">
        <v>206</v>
      </c>
      <c r="G4" s="277"/>
      <c r="H4" s="278" t="s">
        <v>207</v>
      </c>
      <c r="I4" s="278"/>
      <c r="J4" s="278" t="s">
        <v>208</v>
      </c>
      <c r="K4" s="278"/>
    </row>
    <row r="5" spans="1:14" ht="12">
      <c r="A5" s="185"/>
      <c r="B5" s="185" t="s">
        <v>209</v>
      </c>
      <c r="C5" s="185" t="s">
        <v>210</v>
      </c>
      <c r="D5" s="185" t="s">
        <v>211</v>
      </c>
      <c r="E5" s="185"/>
      <c r="F5" s="185" t="s">
        <v>212</v>
      </c>
      <c r="G5" s="186" t="s">
        <v>213</v>
      </c>
      <c r="H5" s="186" t="s">
        <v>212</v>
      </c>
      <c r="I5" s="185" t="s">
        <v>213</v>
      </c>
      <c r="J5" s="185" t="s">
        <v>212</v>
      </c>
      <c r="K5" s="186" t="s">
        <v>213</v>
      </c>
      <c r="L5" s="143"/>
      <c r="M5" s="143"/>
      <c r="N5" s="143"/>
    </row>
    <row r="6" spans="1:14" ht="14.25">
      <c r="A6" s="200" t="s">
        <v>649</v>
      </c>
      <c r="B6" s="201">
        <f>SUM(B7:B24)</f>
        <v>18540000</v>
      </c>
      <c r="C6" s="201">
        <f>SUM(C7:C24)</f>
        <v>18540000</v>
      </c>
      <c r="D6" s="200"/>
      <c r="E6" s="200"/>
      <c r="F6" s="200"/>
      <c r="G6" s="202"/>
      <c r="H6" s="202"/>
      <c r="I6" s="200"/>
      <c r="J6" s="200"/>
      <c r="K6" s="202"/>
      <c r="L6" s="187"/>
      <c r="M6" s="187"/>
      <c r="N6" s="187"/>
    </row>
    <row r="7" spans="1:14" ht="42" customHeight="1">
      <c r="A7" s="188" t="s">
        <v>650</v>
      </c>
      <c r="B7" s="189">
        <v>1600000</v>
      </c>
      <c r="C7" s="189">
        <v>1600000</v>
      </c>
      <c r="D7" s="189">
        <v>0</v>
      </c>
      <c r="E7" s="188" t="s">
        <v>462</v>
      </c>
      <c r="F7" s="190" t="s">
        <v>463</v>
      </c>
      <c r="G7" s="191" t="s">
        <v>464</v>
      </c>
      <c r="H7" s="192">
        <v>1600000</v>
      </c>
      <c r="I7" s="193"/>
      <c r="J7" s="194"/>
      <c r="K7" s="194"/>
      <c r="L7" s="193"/>
      <c r="M7" s="194"/>
      <c r="N7" s="194"/>
    </row>
    <row r="8" spans="1:14" s="184" customFormat="1" ht="78">
      <c r="A8" s="188" t="s">
        <v>651</v>
      </c>
      <c r="B8" s="189">
        <v>800000</v>
      </c>
      <c r="C8" s="189">
        <v>800000</v>
      </c>
      <c r="D8" s="189">
        <v>0</v>
      </c>
      <c r="E8" s="188" t="s">
        <v>465</v>
      </c>
      <c r="F8" s="193" t="s">
        <v>463</v>
      </c>
      <c r="G8" s="194" t="s">
        <v>466</v>
      </c>
      <c r="H8" s="195">
        <v>800000</v>
      </c>
      <c r="I8" s="193" t="s">
        <v>467</v>
      </c>
      <c r="J8" s="194" t="s">
        <v>468</v>
      </c>
      <c r="K8" s="194" t="s">
        <v>469</v>
      </c>
      <c r="L8" s="193"/>
      <c r="M8" s="194"/>
      <c r="N8" s="194"/>
    </row>
    <row r="9" spans="1:14" s="184" customFormat="1" ht="62.25">
      <c r="A9" s="188" t="s">
        <v>396</v>
      </c>
      <c r="B9" s="189">
        <v>300000</v>
      </c>
      <c r="C9" s="189">
        <v>300000</v>
      </c>
      <c r="D9" s="189">
        <v>0</v>
      </c>
      <c r="E9" s="188" t="s">
        <v>470</v>
      </c>
      <c r="F9" s="193" t="s">
        <v>463</v>
      </c>
      <c r="G9" s="194" t="s">
        <v>471</v>
      </c>
      <c r="H9" s="195">
        <v>300000</v>
      </c>
      <c r="I9" s="193" t="s">
        <v>467</v>
      </c>
      <c r="J9" s="194" t="s">
        <v>472</v>
      </c>
      <c r="K9" s="194" t="s">
        <v>469</v>
      </c>
      <c r="L9" s="193"/>
      <c r="M9" s="194"/>
      <c r="N9" s="194"/>
    </row>
    <row r="10" spans="1:14" s="184" customFormat="1" ht="62.25">
      <c r="A10" s="188" t="s">
        <v>397</v>
      </c>
      <c r="B10" s="189">
        <v>250000</v>
      </c>
      <c r="C10" s="189">
        <v>250000</v>
      </c>
      <c r="D10" s="189">
        <v>0</v>
      </c>
      <c r="E10" s="188" t="s">
        <v>473</v>
      </c>
      <c r="F10" s="193" t="s">
        <v>463</v>
      </c>
      <c r="G10" s="194" t="s">
        <v>474</v>
      </c>
      <c r="H10" s="195">
        <v>250000</v>
      </c>
      <c r="I10" s="193" t="s">
        <v>467</v>
      </c>
      <c r="J10" s="194" t="s">
        <v>475</v>
      </c>
      <c r="K10" s="194" t="s">
        <v>469</v>
      </c>
      <c r="L10" s="193"/>
      <c r="M10" s="194"/>
      <c r="N10" s="194"/>
    </row>
    <row r="11" spans="1:14" s="184" customFormat="1" ht="93">
      <c r="A11" s="188" t="s">
        <v>652</v>
      </c>
      <c r="B11" s="189">
        <v>4800000</v>
      </c>
      <c r="C11" s="189">
        <v>4800000</v>
      </c>
      <c r="D11" s="189">
        <v>0</v>
      </c>
      <c r="E11" s="188" t="s">
        <v>476</v>
      </c>
      <c r="F11" s="193" t="s">
        <v>463</v>
      </c>
      <c r="G11" s="194" t="s">
        <v>477</v>
      </c>
      <c r="H11" s="195">
        <v>4800000</v>
      </c>
      <c r="I11" s="193" t="s">
        <v>467</v>
      </c>
      <c r="J11" s="194" t="s">
        <v>478</v>
      </c>
      <c r="K11" s="194" t="s">
        <v>469</v>
      </c>
      <c r="L11" s="193"/>
      <c r="M11" s="194"/>
      <c r="N11" s="194"/>
    </row>
    <row r="12" spans="1:14" s="184" customFormat="1" ht="78">
      <c r="A12" s="188" t="s">
        <v>399</v>
      </c>
      <c r="B12" s="189">
        <v>120000</v>
      </c>
      <c r="C12" s="189">
        <v>120000</v>
      </c>
      <c r="D12" s="189">
        <v>0</v>
      </c>
      <c r="E12" s="188" t="s">
        <v>479</v>
      </c>
      <c r="F12" s="193" t="s">
        <v>463</v>
      </c>
      <c r="G12" s="194" t="s">
        <v>479</v>
      </c>
      <c r="H12" s="195">
        <v>120000</v>
      </c>
      <c r="I12" s="193" t="s">
        <v>467</v>
      </c>
      <c r="J12" s="194" t="s">
        <v>480</v>
      </c>
      <c r="K12" s="194" t="s">
        <v>469</v>
      </c>
      <c r="L12" s="193"/>
      <c r="M12" s="194"/>
      <c r="N12" s="194"/>
    </row>
    <row r="13" spans="1:14" s="184" customFormat="1" ht="78">
      <c r="A13" s="188" t="s">
        <v>400</v>
      </c>
      <c r="B13" s="189">
        <v>250000</v>
      </c>
      <c r="C13" s="189">
        <v>250000</v>
      </c>
      <c r="D13" s="189">
        <v>0</v>
      </c>
      <c r="E13" s="188" t="s">
        <v>481</v>
      </c>
      <c r="F13" s="193" t="s">
        <v>463</v>
      </c>
      <c r="G13" s="194" t="s">
        <v>482</v>
      </c>
      <c r="H13" s="195">
        <v>250000</v>
      </c>
      <c r="I13" s="193" t="s">
        <v>467</v>
      </c>
      <c r="J13" s="194" t="s">
        <v>483</v>
      </c>
      <c r="K13" s="194" t="s">
        <v>469</v>
      </c>
      <c r="L13" s="193"/>
      <c r="M13" s="194"/>
      <c r="N13" s="194"/>
    </row>
    <row r="14" spans="1:14" s="184" customFormat="1" ht="62.25">
      <c r="A14" s="188" t="s">
        <v>653</v>
      </c>
      <c r="B14" s="189">
        <v>7000000</v>
      </c>
      <c r="C14" s="189">
        <v>7000000</v>
      </c>
      <c r="D14" s="189">
        <v>0</v>
      </c>
      <c r="E14" s="188" t="s">
        <v>484</v>
      </c>
      <c r="F14" s="193" t="s">
        <v>463</v>
      </c>
      <c r="G14" s="194" t="s">
        <v>485</v>
      </c>
      <c r="H14" s="195">
        <v>7000000</v>
      </c>
      <c r="I14" s="193" t="s">
        <v>467</v>
      </c>
      <c r="J14" s="194" t="s">
        <v>486</v>
      </c>
      <c r="K14" s="194" t="s">
        <v>469</v>
      </c>
      <c r="L14" s="193"/>
      <c r="M14" s="194"/>
      <c r="N14" s="194"/>
    </row>
    <row r="15" spans="1:14" s="184" customFormat="1" ht="30.75">
      <c r="A15" s="188" t="s">
        <v>402</v>
      </c>
      <c r="B15" s="189">
        <v>600000</v>
      </c>
      <c r="C15" s="189">
        <v>600000</v>
      </c>
      <c r="D15" s="189">
        <v>0</v>
      </c>
      <c r="E15" s="188" t="s">
        <v>487</v>
      </c>
      <c r="F15" s="193" t="s">
        <v>463</v>
      </c>
      <c r="G15" s="194" t="s">
        <v>488</v>
      </c>
      <c r="H15" s="195">
        <v>600000</v>
      </c>
      <c r="I15" s="193" t="s">
        <v>467</v>
      </c>
      <c r="J15" s="194" t="s">
        <v>489</v>
      </c>
      <c r="K15" s="194" t="s">
        <v>469</v>
      </c>
      <c r="L15" s="193"/>
      <c r="M15" s="194"/>
      <c r="N15" s="194"/>
    </row>
    <row r="16" spans="1:14" s="184" customFormat="1" ht="46.5">
      <c r="A16" s="188" t="s">
        <v>403</v>
      </c>
      <c r="B16" s="189">
        <v>200000</v>
      </c>
      <c r="C16" s="189">
        <v>200000</v>
      </c>
      <c r="D16" s="189">
        <v>0</v>
      </c>
      <c r="E16" s="188" t="s">
        <v>490</v>
      </c>
      <c r="F16" s="193" t="s">
        <v>463</v>
      </c>
      <c r="G16" s="194" t="s">
        <v>491</v>
      </c>
      <c r="H16" s="195">
        <v>200000</v>
      </c>
      <c r="I16" s="193" t="s">
        <v>467</v>
      </c>
      <c r="J16" s="194" t="s">
        <v>492</v>
      </c>
      <c r="K16" s="194" t="s">
        <v>469</v>
      </c>
      <c r="L16" s="193"/>
      <c r="M16" s="194"/>
      <c r="N16" s="194"/>
    </row>
    <row r="17" spans="1:14" s="184" customFormat="1" ht="93">
      <c r="A17" s="188" t="s">
        <v>654</v>
      </c>
      <c r="B17" s="189">
        <v>500000</v>
      </c>
      <c r="C17" s="189">
        <v>500000</v>
      </c>
      <c r="D17" s="189">
        <v>0</v>
      </c>
      <c r="E17" s="188" t="s">
        <v>493</v>
      </c>
      <c r="F17" s="193" t="s">
        <v>463</v>
      </c>
      <c r="G17" s="194" t="s">
        <v>494</v>
      </c>
      <c r="H17" s="195">
        <v>500000</v>
      </c>
      <c r="I17" s="193" t="s">
        <v>467</v>
      </c>
      <c r="J17" s="194" t="s">
        <v>495</v>
      </c>
      <c r="K17" s="194" t="s">
        <v>469</v>
      </c>
      <c r="L17" s="193"/>
      <c r="M17" s="194"/>
      <c r="N17" s="194"/>
    </row>
    <row r="18" spans="1:14" s="184" customFormat="1" ht="62.25">
      <c r="A18" s="188" t="s">
        <v>405</v>
      </c>
      <c r="B18" s="189">
        <v>200000</v>
      </c>
      <c r="C18" s="189">
        <v>200000</v>
      </c>
      <c r="D18" s="189">
        <v>0</v>
      </c>
      <c r="E18" s="188" t="s">
        <v>496</v>
      </c>
      <c r="F18" s="193" t="s">
        <v>463</v>
      </c>
      <c r="G18" s="194" t="s">
        <v>497</v>
      </c>
      <c r="H18" s="195">
        <v>200000</v>
      </c>
      <c r="I18" s="193" t="s">
        <v>467</v>
      </c>
      <c r="J18" s="194" t="s">
        <v>498</v>
      </c>
      <c r="K18" s="194" t="s">
        <v>469</v>
      </c>
      <c r="L18" s="193"/>
      <c r="M18" s="194"/>
      <c r="N18" s="194"/>
    </row>
    <row r="19" spans="1:14" s="184" customFormat="1" ht="30.75">
      <c r="A19" s="188" t="s">
        <v>406</v>
      </c>
      <c r="B19" s="189">
        <v>200000</v>
      </c>
      <c r="C19" s="189">
        <v>200000</v>
      </c>
      <c r="D19" s="189">
        <v>0</v>
      </c>
      <c r="E19" s="188" t="s">
        <v>499</v>
      </c>
      <c r="F19" s="193" t="s">
        <v>463</v>
      </c>
      <c r="G19" s="194" t="s">
        <v>500</v>
      </c>
      <c r="H19" s="195">
        <v>200000</v>
      </c>
      <c r="I19" s="193" t="s">
        <v>467</v>
      </c>
      <c r="J19" s="194" t="s">
        <v>501</v>
      </c>
      <c r="K19" s="194" t="s">
        <v>469</v>
      </c>
      <c r="L19" s="193"/>
      <c r="M19" s="194"/>
      <c r="N19" s="194"/>
    </row>
    <row r="20" spans="1:14" s="184" customFormat="1" ht="46.5">
      <c r="A20" s="188" t="s">
        <v>407</v>
      </c>
      <c r="B20" s="189">
        <v>400000</v>
      </c>
      <c r="C20" s="189">
        <v>400000</v>
      </c>
      <c r="D20" s="189">
        <v>0</v>
      </c>
      <c r="E20" s="188" t="s">
        <v>502</v>
      </c>
      <c r="F20" s="193" t="s">
        <v>463</v>
      </c>
      <c r="G20" s="194" t="s">
        <v>503</v>
      </c>
      <c r="H20" s="195">
        <v>400000</v>
      </c>
      <c r="I20" s="193" t="s">
        <v>467</v>
      </c>
      <c r="J20" s="194" t="s">
        <v>504</v>
      </c>
      <c r="K20" s="194" t="s">
        <v>469</v>
      </c>
      <c r="L20" s="193"/>
      <c r="M20" s="194"/>
      <c r="N20" s="194"/>
    </row>
    <row r="21" spans="1:14" s="184" customFormat="1" ht="30.75">
      <c r="A21" s="188" t="s">
        <v>408</v>
      </c>
      <c r="B21" s="189">
        <v>120000</v>
      </c>
      <c r="C21" s="189">
        <v>120000</v>
      </c>
      <c r="D21" s="189">
        <v>0</v>
      </c>
      <c r="E21" s="188" t="s">
        <v>505</v>
      </c>
      <c r="F21" s="193" t="s">
        <v>463</v>
      </c>
      <c r="G21" s="194" t="s">
        <v>506</v>
      </c>
      <c r="H21" s="195">
        <v>120000</v>
      </c>
      <c r="I21" s="193" t="s">
        <v>467</v>
      </c>
      <c r="J21" s="194" t="s">
        <v>507</v>
      </c>
      <c r="K21" s="194" t="s">
        <v>469</v>
      </c>
      <c r="L21" s="193"/>
      <c r="M21" s="194"/>
      <c r="N21" s="194"/>
    </row>
    <row r="22" spans="1:14" s="184" customFormat="1" ht="78">
      <c r="A22" s="188" t="s">
        <v>655</v>
      </c>
      <c r="B22" s="189">
        <v>200000</v>
      </c>
      <c r="C22" s="189">
        <v>200000</v>
      </c>
      <c r="D22" s="189">
        <v>0</v>
      </c>
      <c r="E22" s="188" t="s">
        <v>508</v>
      </c>
      <c r="F22" s="193" t="s">
        <v>463</v>
      </c>
      <c r="G22" s="194" t="s">
        <v>509</v>
      </c>
      <c r="H22" s="195">
        <v>200000</v>
      </c>
      <c r="I22" s="193" t="s">
        <v>467</v>
      </c>
      <c r="J22" s="194" t="s">
        <v>510</v>
      </c>
      <c r="K22" s="194" t="s">
        <v>469</v>
      </c>
      <c r="L22" s="193"/>
      <c r="M22" s="194"/>
      <c r="N22" s="194"/>
    </row>
    <row r="23" spans="1:14" s="184" customFormat="1" ht="30.75">
      <c r="A23" s="188" t="s">
        <v>657</v>
      </c>
      <c r="B23" s="189">
        <v>900000</v>
      </c>
      <c r="C23" s="189">
        <v>900000</v>
      </c>
      <c r="D23" s="189">
        <v>0</v>
      </c>
      <c r="E23" s="188" t="s">
        <v>511</v>
      </c>
      <c r="F23" s="193" t="s">
        <v>463</v>
      </c>
      <c r="G23" s="194" t="s">
        <v>512</v>
      </c>
      <c r="H23" s="195">
        <v>900000</v>
      </c>
      <c r="I23" s="193" t="s">
        <v>467</v>
      </c>
      <c r="J23" s="194" t="s">
        <v>513</v>
      </c>
      <c r="K23" s="194" t="s">
        <v>469</v>
      </c>
      <c r="L23" s="193"/>
      <c r="M23" s="194"/>
      <c r="N23" s="194"/>
    </row>
    <row r="24" spans="1:14" s="184" customFormat="1" ht="171">
      <c r="A24" s="188" t="s">
        <v>656</v>
      </c>
      <c r="B24" s="189">
        <v>100000</v>
      </c>
      <c r="C24" s="189">
        <v>100000</v>
      </c>
      <c r="D24" s="189">
        <v>0</v>
      </c>
      <c r="E24" s="188" t="s">
        <v>514</v>
      </c>
      <c r="F24" s="193" t="s">
        <v>463</v>
      </c>
      <c r="G24" s="194" t="s">
        <v>515</v>
      </c>
      <c r="H24" s="195">
        <v>100000</v>
      </c>
      <c r="I24" s="193" t="s">
        <v>467</v>
      </c>
      <c r="J24" s="194" t="s">
        <v>515</v>
      </c>
      <c r="K24" s="194" t="s">
        <v>469</v>
      </c>
      <c r="L24" s="193"/>
      <c r="M24" s="194"/>
      <c r="N24" s="194"/>
    </row>
    <row r="25" spans="1:14" ht="30.75">
      <c r="A25" s="196" t="s">
        <v>516</v>
      </c>
      <c r="B25" s="203">
        <v>200000</v>
      </c>
      <c r="C25" s="203">
        <v>200000</v>
      </c>
      <c r="D25" s="203">
        <v>0</v>
      </c>
      <c r="E25" s="196"/>
      <c r="F25" s="197"/>
      <c r="G25" s="196"/>
      <c r="H25" s="196"/>
      <c r="I25" s="193"/>
      <c r="J25" s="194"/>
      <c r="K25" s="194"/>
      <c r="L25" s="193"/>
      <c r="M25" s="194"/>
      <c r="N25" s="194"/>
    </row>
    <row r="26" spans="1:14" ht="108.75">
      <c r="A26" s="188" t="s">
        <v>517</v>
      </c>
      <c r="B26" s="189">
        <v>100000</v>
      </c>
      <c r="C26" s="189">
        <v>100000</v>
      </c>
      <c r="D26" s="189">
        <v>0</v>
      </c>
      <c r="E26" s="188" t="s">
        <v>518</v>
      </c>
      <c r="F26" s="190" t="s">
        <v>463</v>
      </c>
      <c r="G26" s="191" t="s">
        <v>519</v>
      </c>
      <c r="H26" s="192">
        <v>100000</v>
      </c>
      <c r="I26" s="193"/>
      <c r="J26" s="194"/>
      <c r="K26" s="194"/>
      <c r="L26" s="190" t="s">
        <v>208</v>
      </c>
      <c r="M26" s="191" t="s">
        <v>520</v>
      </c>
      <c r="N26" s="191" t="s">
        <v>521</v>
      </c>
    </row>
    <row r="27" spans="1:14" ht="124.5">
      <c r="A27" s="188" t="s">
        <v>522</v>
      </c>
      <c r="B27" s="189">
        <v>50000</v>
      </c>
      <c r="C27" s="189">
        <v>50000</v>
      </c>
      <c r="D27" s="189">
        <v>0</v>
      </c>
      <c r="E27" s="188" t="s">
        <v>523</v>
      </c>
      <c r="F27" s="193" t="s">
        <v>463</v>
      </c>
      <c r="G27" s="194" t="s">
        <v>524</v>
      </c>
      <c r="H27" s="195">
        <v>50000</v>
      </c>
      <c r="I27" s="193"/>
      <c r="J27" s="194"/>
      <c r="K27" s="194"/>
      <c r="L27" s="193" t="s">
        <v>208</v>
      </c>
      <c r="M27" s="194" t="s">
        <v>525</v>
      </c>
      <c r="N27" s="194" t="s">
        <v>526</v>
      </c>
    </row>
    <row r="28" spans="1:14" ht="234">
      <c r="A28" s="188" t="s">
        <v>527</v>
      </c>
      <c r="B28" s="189">
        <v>50000</v>
      </c>
      <c r="C28" s="189">
        <v>50000</v>
      </c>
      <c r="D28" s="189">
        <v>0</v>
      </c>
      <c r="E28" s="188" t="s">
        <v>528</v>
      </c>
      <c r="F28" s="193" t="s">
        <v>463</v>
      </c>
      <c r="G28" s="194" t="s">
        <v>529</v>
      </c>
      <c r="H28" s="195">
        <v>50000</v>
      </c>
      <c r="I28" s="193"/>
      <c r="J28" s="194"/>
      <c r="K28" s="194"/>
      <c r="L28" s="193" t="s">
        <v>208</v>
      </c>
      <c r="M28" s="194" t="s">
        <v>530</v>
      </c>
      <c r="N28" s="194" t="s">
        <v>531</v>
      </c>
    </row>
    <row r="29" spans="1:14" ht="30.75">
      <c r="A29" s="196" t="s">
        <v>532</v>
      </c>
      <c r="B29" s="203">
        <v>180000</v>
      </c>
      <c r="C29" s="203">
        <v>180000</v>
      </c>
      <c r="D29" s="203">
        <v>0</v>
      </c>
      <c r="E29" s="196"/>
      <c r="F29" s="197"/>
      <c r="G29" s="196"/>
      <c r="H29" s="196"/>
      <c r="I29" s="193"/>
      <c r="J29" s="194"/>
      <c r="K29" s="194"/>
      <c r="L29" s="193"/>
      <c r="M29" s="194"/>
      <c r="N29" s="194"/>
    </row>
    <row r="30" spans="1:14" ht="202.5">
      <c r="A30" s="188" t="s">
        <v>436</v>
      </c>
      <c r="B30" s="189">
        <v>100000</v>
      </c>
      <c r="C30" s="189">
        <v>100000</v>
      </c>
      <c r="D30" s="189">
        <v>0</v>
      </c>
      <c r="E30" s="188" t="s">
        <v>533</v>
      </c>
      <c r="F30" s="190" t="s">
        <v>463</v>
      </c>
      <c r="G30" s="191" t="s">
        <v>534</v>
      </c>
      <c r="H30" s="192">
        <v>100000</v>
      </c>
      <c r="I30" s="190" t="s">
        <v>467</v>
      </c>
      <c r="J30" s="191" t="s">
        <v>535</v>
      </c>
      <c r="K30" s="191" t="s">
        <v>536</v>
      </c>
      <c r="L30" s="190" t="s">
        <v>208</v>
      </c>
      <c r="M30" s="191" t="s">
        <v>537</v>
      </c>
      <c r="N30" s="191" t="s">
        <v>538</v>
      </c>
    </row>
    <row r="31" spans="1:14" ht="62.25">
      <c r="A31" s="188" t="s">
        <v>438</v>
      </c>
      <c r="B31" s="189">
        <v>80000</v>
      </c>
      <c r="C31" s="189">
        <v>80000</v>
      </c>
      <c r="D31" s="189">
        <v>0</v>
      </c>
      <c r="E31" s="188" t="s">
        <v>539</v>
      </c>
      <c r="F31" s="193" t="s">
        <v>463</v>
      </c>
      <c r="G31" s="194" t="s">
        <v>540</v>
      </c>
      <c r="H31" s="195">
        <v>80000</v>
      </c>
      <c r="I31" s="193" t="s">
        <v>467</v>
      </c>
      <c r="J31" s="194" t="s">
        <v>541</v>
      </c>
      <c r="K31" s="194" t="s">
        <v>542</v>
      </c>
      <c r="L31" s="193" t="s">
        <v>208</v>
      </c>
      <c r="M31" s="194" t="s">
        <v>543</v>
      </c>
      <c r="N31" s="194" t="s">
        <v>538</v>
      </c>
    </row>
    <row r="32" spans="1:14" ht="15">
      <c r="A32" s="196" t="s">
        <v>544</v>
      </c>
      <c r="B32" s="203">
        <v>530000</v>
      </c>
      <c r="C32" s="203">
        <v>530000</v>
      </c>
      <c r="D32" s="203">
        <v>0</v>
      </c>
      <c r="E32" s="196"/>
      <c r="F32" s="197"/>
      <c r="G32" s="196"/>
      <c r="H32" s="196"/>
      <c r="I32" s="193"/>
      <c r="J32" s="194"/>
      <c r="K32" s="194"/>
      <c r="L32" s="193"/>
      <c r="M32" s="194"/>
      <c r="N32" s="194"/>
    </row>
    <row r="33" spans="1:14" ht="78">
      <c r="A33" s="188" t="s">
        <v>658</v>
      </c>
      <c r="B33" s="189">
        <v>500000</v>
      </c>
      <c r="C33" s="189">
        <v>500000</v>
      </c>
      <c r="D33" s="189">
        <v>0</v>
      </c>
      <c r="E33" s="188" t="s">
        <v>545</v>
      </c>
      <c r="F33" s="190" t="s">
        <v>463</v>
      </c>
      <c r="G33" s="191" t="s">
        <v>546</v>
      </c>
      <c r="H33" s="192">
        <v>500000</v>
      </c>
      <c r="I33" s="190" t="s">
        <v>467</v>
      </c>
      <c r="J33" s="191" t="s">
        <v>541</v>
      </c>
      <c r="K33" s="191" t="s">
        <v>547</v>
      </c>
      <c r="L33" s="190" t="s">
        <v>208</v>
      </c>
      <c r="M33" s="191" t="s">
        <v>548</v>
      </c>
      <c r="N33" s="191" t="s">
        <v>538</v>
      </c>
    </row>
    <row r="34" spans="1:14" ht="93">
      <c r="A34" s="188" t="s">
        <v>660</v>
      </c>
      <c r="B34" s="189">
        <v>30000</v>
      </c>
      <c r="C34" s="189">
        <v>30000</v>
      </c>
      <c r="D34" s="189">
        <v>0</v>
      </c>
      <c r="E34" s="188" t="s">
        <v>549</v>
      </c>
      <c r="F34" s="193" t="s">
        <v>463</v>
      </c>
      <c r="G34" s="194" t="s">
        <v>550</v>
      </c>
      <c r="H34" s="195">
        <v>30000</v>
      </c>
      <c r="I34" s="193" t="s">
        <v>467</v>
      </c>
      <c r="J34" s="194" t="s">
        <v>551</v>
      </c>
      <c r="K34" s="194" t="s">
        <v>549</v>
      </c>
      <c r="L34" s="193" t="s">
        <v>208</v>
      </c>
      <c r="M34" s="194" t="s">
        <v>552</v>
      </c>
      <c r="N34" s="194" t="s">
        <v>538</v>
      </c>
    </row>
    <row r="35" spans="1:14" ht="15">
      <c r="A35" s="196" t="s">
        <v>553</v>
      </c>
      <c r="B35" s="203">
        <v>270000</v>
      </c>
      <c r="C35" s="203">
        <v>240000</v>
      </c>
      <c r="D35" s="203">
        <v>30000</v>
      </c>
      <c r="E35" s="196"/>
      <c r="F35" s="197"/>
      <c r="G35" s="196"/>
      <c r="H35" s="196"/>
      <c r="I35" s="193"/>
      <c r="J35" s="194"/>
      <c r="K35" s="194"/>
      <c r="L35" s="193"/>
      <c r="M35" s="194"/>
      <c r="N35" s="194"/>
    </row>
    <row r="36" spans="1:14" ht="108.75">
      <c r="A36" s="188" t="s">
        <v>416</v>
      </c>
      <c r="B36" s="189">
        <v>75000</v>
      </c>
      <c r="C36" s="189">
        <v>75000</v>
      </c>
      <c r="D36" s="189">
        <v>0</v>
      </c>
      <c r="E36" s="188" t="s">
        <v>554</v>
      </c>
      <c r="F36" s="190" t="s">
        <v>463</v>
      </c>
      <c r="G36" s="191" t="s">
        <v>555</v>
      </c>
      <c r="H36" s="192">
        <v>75000</v>
      </c>
      <c r="I36" s="193"/>
      <c r="J36" s="194"/>
      <c r="K36" s="194"/>
      <c r="L36" s="193"/>
      <c r="M36" s="194"/>
      <c r="N36" s="194"/>
    </row>
    <row r="37" spans="1:14" ht="124.5">
      <c r="A37" s="188" t="s">
        <v>417</v>
      </c>
      <c r="B37" s="189">
        <v>100000</v>
      </c>
      <c r="C37" s="189">
        <v>100000</v>
      </c>
      <c r="D37" s="189">
        <v>0</v>
      </c>
      <c r="E37" s="188" t="s">
        <v>556</v>
      </c>
      <c r="F37" s="193" t="s">
        <v>463</v>
      </c>
      <c r="G37" s="194" t="s">
        <v>557</v>
      </c>
      <c r="H37" s="195">
        <v>100000</v>
      </c>
      <c r="I37" s="193"/>
      <c r="J37" s="194"/>
      <c r="K37" s="194"/>
      <c r="L37" s="193"/>
      <c r="M37" s="194"/>
      <c r="N37" s="194"/>
    </row>
    <row r="38" spans="1:14" ht="140.25">
      <c r="A38" s="188" t="s">
        <v>418</v>
      </c>
      <c r="B38" s="189">
        <v>10000</v>
      </c>
      <c r="C38" s="189">
        <v>10000</v>
      </c>
      <c r="D38" s="189">
        <v>0</v>
      </c>
      <c r="E38" s="188" t="s">
        <v>558</v>
      </c>
      <c r="F38" s="193" t="s">
        <v>463</v>
      </c>
      <c r="G38" s="194" t="s">
        <v>559</v>
      </c>
      <c r="H38" s="195">
        <v>10000</v>
      </c>
      <c r="I38" s="193"/>
      <c r="J38" s="194"/>
      <c r="K38" s="194"/>
      <c r="L38" s="193"/>
      <c r="M38" s="194"/>
      <c r="N38" s="194"/>
    </row>
    <row r="39" spans="1:14" ht="93">
      <c r="A39" s="188" t="s">
        <v>419</v>
      </c>
      <c r="B39" s="189">
        <v>15000</v>
      </c>
      <c r="C39" s="189">
        <v>15000</v>
      </c>
      <c r="D39" s="189">
        <v>0</v>
      </c>
      <c r="E39" s="188" t="s">
        <v>560</v>
      </c>
      <c r="F39" s="193" t="s">
        <v>463</v>
      </c>
      <c r="G39" s="194" t="s">
        <v>561</v>
      </c>
      <c r="H39" s="195">
        <v>15000</v>
      </c>
      <c r="I39" s="193"/>
      <c r="J39" s="194"/>
      <c r="K39" s="194"/>
      <c r="L39" s="193"/>
      <c r="M39" s="194"/>
      <c r="N39" s="194"/>
    </row>
    <row r="40" spans="1:14" ht="108.75">
      <c r="A40" s="188" t="s">
        <v>420</v>
      </c>
      <c r="B40" s="189">
        <v>20000</v>
      </c>
      <c r="C40" s="189">
        <v>20000</v>
      </c>
      <c r="D40" s="189">
        <v>0</v>
      </c>
      <c r="E40" s="188" t="s">
        <v>562</v>
      </c>
      <c r="F40" s="193" t="s">
        <v>463</v>
      </c>
      <c r="G40" s="194" t="s">
        <v>563</v>
      </c>
      <c r="H40" s="195">
        <v>20000</v>
      </c>
      <c r="I40" s="193"/>
      <c r="J40" s="194"/>
      <c r="K40" s="194"/>
      <c r="L40" s="193"/>
      <c r="M40" s="194"/>
      <c r="N40" s="194"/>
    </row>
    <row r="41" spans="1:14" ht="93">
      <c r="A41" s="188" t="s">
        <v>421</v>
      </c>
      <c r="B41" s="189">
        <v>20000</v>
      </c>
      <c r="C41" s="189">
        <v>20000</v>
      </c>
      <c r="D41" s="189">
        <v>0</v>
      </c>
      <c r="E41" s="188" t="s">
        <v>564</v>
      </c>
      <c r="F41" s="193" t="s">
        <v>463</v>
      </c>
      <c r="G41" s="194" t="s">
        <v>565</v>
      </c>
      <c r="H41" s="195">
        <v>20000</v>
      </c>
      <c r="I41" s="193"/>
      <c r="J41" s="194"/>
      <c r="K41" s="194"/>
      <c r="L41" s="193"/>
      <c r="M41" s="194"/>
      <c r="N41" s="194"/>
    </row>
    <row r="42" spans="1:14" ht="78">
      <c r="A42" s="188" t="s">
        <v>566</v>
      </c>
      <c r="B42" s="189">
        <v>30000</v>
      </c>
      <c r="C42" s="189">
        <v>0</v>
      </c>
      <c r="D42" s="189">
        <v>30000</v>
      </c>
      <c r="E42" s="188" t="s">
        <v>567</v>
      </c>
      <c r="F42" s="193" t="s">
        <v>463</v>
      </c>
      <c r="G42" s="194" t="s">
        <v>568</v>
      </c>
      <c r="H42" s="195">
        <v>30000</v>
      </c>
      <c r="I42" s="193"/>
      <c r="J42" s="194"/>
      <c r="K42" s="194"/>
      <c r="L42" s="193"/>
      <c r="M42" s="194"/>
      <c r="N42" s="194"/>
    </row>
    <row r="43" spans="1:14" ht="30.75">
      <c r="A43" s="196" t="s">
        <v>569</v>
      </c>
      <c r="B43" s="203">
        <v>100000</v>
      </c>
      <c r="C43" s="203">
        <v>100000</v>
      </c>
      <c r="D43" s="203">
        <v>0</v>
      </c>
      <c r="E43" s="196"/>
      <c r="F43" s="197"/>
      <c r="G43" s="196"/>
      <c r="H43" s="196"/>
      <c r="I43" s="193"/>
      <c r="J43" s="194"/>
      <c r="K43" s="194"/>
      <c r="L43" s="193"/>
      <c r="M43" s="194"/>
      <c r="N43" s="194"/>
    </row>
    <row r="44" spans="1:14" ht="62.25">
      <c r="A44" s="188" t="s">
        <v>437</v>
      </c>
      <c r="B44" s="189">
        <v>100000</v>
      </c>
      <c r="C44" s="189">
        <v>100000</v>
      </c>
      <c r="D44" s="189">
        <v>0</v>
      </c>
      <c r="E44" s="188" t="s">
        <v>570</v>
      </c>
      <c r="F44" s="190" t="s">
        <v>463</v>
      </c>
      <c r="G44" s="191" t="s">
        <v>571</v>
      </c>
      <c r="H44" s="192">
        <v>100000</v>
      </c>
      <c r="I44" s="190" t="s">
        <v>467</v>
      </c>
      <c r="J44" s="191" t="s">
        <v>541</v>
      </c>
      <c r="K44" s="191" t="s">
        <v>572</v>
      </c>
      <c r="L44" s="190" t="s">
        <v>208</v>
      </c>
      <c r="M44" s="191" t="s">
        <v>573</v>
      </c>
      <c r="N44" s="191" t="s">
        <v>538</v>
      </c>
    </row>
    <row r="45" spans="1:14" ht="15">
      <c r="A45" s="196" t="s">
        <v>574</v>
      </c>
      <c r="B45" s="203">
        <v>300000</v>
      </c>
      <c r="C45" s="203">
        <v>300000</v>
      </c>
      <c r="D45" s="203">
        <v>0</v>
      </c>
      <c r="E45" s="196"/>
      <c r="F45" s="197"/>
      <c r="G45" s="196"/>
      <c r="H45" s="196"/>
      <c r="I45" s="193"/>
      <c r="J45" s="194"/>
      <c r="K45" s="194"/>
      <c r="L45" s="193"/>
      <c r="M45" s="194"/>
      <c r="N45" s="194"/>
    </row>
    <row r="46" spans="1:14" ht="202.5">
      <c r="A46" s="188" t="s">
        <v>433</v>
      </c>
      <c r="B46" s="189">
        <v>50000</v>
      </c>
      <c r="C46" s="189">
        <v>50000</v>
      </c>
      <c r="D46" s="189">
        <v>0</v>
      </c>
      <c r="E46" s="188" t="s">
        <v>575</v>
      </c>
      <c r="F46" s="190" t="s">
        <v>463</v>
      </c>
      <c r="G46" s="191" t="s">
        <v>575</v>
      </c>
      <c r="H46" s="192">
        <v>50000</v>
      </c>
      <c r="I46" s="190" t="s">
        <v>467</v>
      </c>
      <c r="J46" s="191" t="s">
        <v>575</v>
      </c>
      <c r="K46" s="191" t="s">
        <v>469</v>
      </c>
      <c r="L46" s="190" t="s">
        <v>208</v>
      </c>
      <c r="M46" s="191" t="s">
        <v>575</v>
      </c>
      <c r="N46" s="191" t="s">
        <v>469</v>
      </c>
    </row>
    <row r="47" spans="1:14" ht="186.75">
      <c r="A47" s="188" t="s">
        <v>428</v>
      </c>
      <c r="B47" s="189">
        <v>250000</v>
      </c>
      <c r="C47" s="189">
        <v>250000</v>
      </c>
      <c r="D47" s="189">
        <v>0</v>
      </c>
      <c r="E47" s="188" t="s">
        <v>576</v>
      </c>
      <c r="F47" s="193" t="s">
        <v>463</v>
      </c>
      <c r="G47" s="194" t="s">
        <v>576</v>
      </c>
      <c r="H47" s="195">
        <v>250000</v>
      </c>
      <c r="I47" s="193" t="s">
        <v>467</v>
      </c>
      <c r="J47" s="194" t="s">
        <v>577</v>
      </c>
      <c r="K47" s="194" t="s">
        <v>578</v>
      </c>
      <c r="L47" s="193" t="s">
        <v>208</v>
      </c>
      <c r="M47" s="194" t="s">
        <v>579</v>
      </c>
      <c r="N47" s="194" t="s">
        <v>578</v>
      </c>
    </row>
    <row r="48" spans="1:14" ht="15">
      <c r="A48" s="196" t="s">
        <v>580</v>
      </c>
      <c r="B48" s="203">
        <v>340000</v>
      </c>
      <c r="C48" s="203">
        <v>340000</v>
      </c>
      <c r="D48" s="203">
        <v>0</v>
      </c>
      <c r="E48" s="196"/>
      <c r="F48" s="197"/>
      <c r="G48" s="196"/>
      <c r="H48" s="196"/>
      <c r="I48" s="193"/>
      <c r="J48" s="194"/>
      <c r="K48" s="194"/>
      <c r="L48" s="193"/>
      <c r="M48" s="194"/>
      <c r="N48" s="194"/>
    </row>
    <row r="49" spans="1:14" ht="249">
      <c r="A49" s="279" t="s">
        <v>446</v>
      </c>
      <c r="B49" s="280">
        <v>150000</v>
      </c>
      <c r="C49" s="280">
        <v>150000</v>
      </c>
      <c r="D49" s="280">
        <v>0</v>
      </c>
      <c r="E49" s="279" t="s">
        <v>581</v>
      </c>
      <c r="F49" s="190" t="s">
        <v>463</v>
      </c>
      <c r="G49" s="191" t="s">
        <v>582</v>
      </c>
      <c r="H49" s="192">
        <v>150000</v>
      </c>
      <c r="I49" s="190" t="s">
        <v>467</v>
      </c>
      <c r="J49" s="191" t="s">
        <v>583</v>
      </c>
      <c r="K49" s="191" t="s">
        <v>584</v>
      </c>
      <c r="L49" s="190" t="s">
        <v>208</v>
      </c>
      <c r="M49" s="191" t="s">
        <v>585</v>
      </c>
      <c r="N49" s="191" t="s">
        <v>586</v>
      </c>
    </row>
    <row r="50" spans="1:14" ht="30.75">
      <c r="A50" s="279"/>
      <c r="B50" s="280"/>
      <c r="C50" s="280"/>
      <c r="D50" s="280"/>
      <c r="E50" s="279"/>
      <c r="F50" s="190" t="s">
        <v>587</v>
      </c>
      <c r="G50" s="191" t="s">
        <v>588</v>
      </c>
      <c r="H50" s="198" t="s">
        <v>589</v>
      </c>
      <c r="I50" s="190" t="s">
        <v>590</v>
      </c>
      <c r="J50" s="191" t="s">
        <v>591</v>
      </c>
      <c r="K50" s="191" t="s">
        <v>592</v>
      </c>
      <c r="L50" s="190"/>
      <c r="M50" s="191"/>
      <c r="N50" s="191"/>
    </row>
    <row r="51" spans="1:14" ht="15">
      <c r="A51" s="279"/>
      <c r="B51" s="280"/>
      <c r="C51" s="280"/>
      <c r="D51" s="280"/>
      <c r="E51" s="279"/>
      <c r="F51" s="190" t="s">
        <v>593</v>
      </c>
      <c r="G51" s="191" t="s">
        <v>594</v>
      </c>
      <c r="H51" s="198" t="s">
        <v>595</v>
      </c>
      <c r="I51" s="190"/>
      <c r="J51" s="191"/>
      <c r="K51" s="191"/>
      <c r="L51" s="190"/>
      <c r="M51" s="191"/>
      <c r="N51" s="191"/>
    </row>
    <row r="52" spans="1:14" ht="140.25">
      <c r="A52" s="279" t="s">
        <v>447</v>
      </c>
      <c r="B52" s="280">
        <v>100000</v>
      </c>
      <c r="C52" s="280">
        <v>100000</v>
      </c>
      <c r="D52" s="280">
        <v>0</v>
      </c>
      <c r="E52" s="279" t="s">
        <v>596</v>
      </c>
      <c r="F52" s="193" t="s">
        <v>463</v>
      </c>
      <c r="G52" s="194" t="s">
        <v>447</v>
      </c>
      <c r="H52" s="195">
        <v>100000</v>
      </c>
      <c r="I52" s="190" t="s">
        <v>467</v>
      </c>
      <c r="J52" s="191" t="s">
        <v>597</v>
      </c>
      <c r="K52" s="191" t="s">
        <v>597</v>
      </c>
      <c r="L52" s="190" t="s">
        <v>208</v>
      </c>
      <c r="M52" s="191" t="s">
        <v>598</v>
      </c>
      <c r="N52" s="191" t="s">
        <v>598</v>
      </c>
    </row>
    <row r="53" spans="1:14" ht="15">
      <c r="A53" s="279"/>
      <c r="B53" s="280"/>
      <c r="C53" s="280"/>
      <c r="D53" s="280"/>
      <c r="E53" s="279"/>
      <c r="F53" s="190" t="s">
        <v>587</v>
      </c>
      <c r="G53" s="191" t="s">
        <v>599</v>
      </c>
      <c r="H53" s="198" t="s">
        <v>600</v>
      </c>
      <c r="I53" s="190" t="s">
        <v>590</v>
      </c>
      <c r="J53" s="191" t="s">
        <v>601</v>
      </c>
      <c r="K53" s="199">
        <v>43466</v>
      </c>
      <c r="L53" s="190"/>
      <c r="M53" s="191"/>
      <c r="N53" s="191"/>
    </row>
    <row r="54" spans="1:14" ht="15">
      <c r="A54" s="279"/>
      <c r="B54" s="280"/>
      <c r="C54" s="280"/>
      <c r="D54" s="280"/>
      <c r="E54" s="279"/>
      <c r="F54" s="190" t="s">
        <v>593</v>
      </c>
      <c r="G54" s="191" t="s">
        <v>594</v>
      </c>
      <c r="H54" s="198" t="s">
        <v>602</v>
      </c>
      <c r="I54" s="190"/>
      <c r="J54" s="191"/>
      <c r="K54" s="191"/>
      <c r="L54" s="193"/>
      <c r="M54" s="194"/>
      <c r="N54" s="194"/>
    </row>
    <row r="55" spans="1:14" ht="296.25">
      <c r="A55" s="279" t="s">
        <v>448</v>
      </c>
      <c r="B55" s="280">
        <v>40000</v>
      </c>
      <c r="C55" s="280">
        <v>40000</v>
      </c>
      <c r="D55" s="280">
        <v>0</v>
      </c>
      <c r="E55" s="279" t="s">
        <v>603</v>
      </c>
      <c r="F55" s="193" t="s">
        <v>463</v>
      </c>
      <c r="G55" s="194" t="s">
        <v>604</v>
      </c>
      <c r="H55" s="195">
        <v>40000</v>
      </c>
      <c r="I55" s="190" t="s">
        <v>605</v>
      </c>
      <c r="J55" s="191" t="s">
        <v>606</v>
      </c>
      <c r="K55" s="191" t="s">
        <v>607</v>
      </c>
      <c r="L55" s="190" t="s">
        <v>208</v>
      </c>
      <c r="M55" s="191" t="s">
        <v>608</v>
      </c>
      <c r="N55" s="191" t="s">
        <v>608</v>
      </c>
    </row>
    <row r="56" spans="1:14" ht="15">
      <c r="A56" s="279"/>
      <c r="B56" s="280"/>
      <c r="C56" s="280"/>
      <c r="D56" s="280"/>
      <c r="E56" s="279"/>
      <c r="F56" s="193" t="s">
        <v>587</v>
      </c>
      <c r="G56" s="194" t="s">
        <v>609</v>
      </c>
      <c r="H56" s="198" t="s">
        <v>610</v>
      </c>
      <c r="I56" s="193"/>
      <c r="J56" s="194"/>
      <c r="K56" s="194"/>
      <c r="L56" s="193"/>
      <c r="M56" s="194"/>
      <c r="N56" s="194"/>
    </row>
    <row r="57" spans="1:14" ht="15">
      <c r="A57" s="279"/>
      <c r="B57" s="280"/>
      <c r="C57" s="280"/>
      <c r="D57" s="280"/>
      <c r="E57" s="279"/>
      <c r="F57" s="190" t="s">
        <v>593</v>
      </c>
      <c r="G57" s="191" t="s">
        <v>594</v>
      </c>
      <c r="H57" s="198" t="s">
        <v>595</v>
      </c>
      <c r="I57" s="193"/>
      <c r="J57" s="194"/>
      <c r="K57" s="194"/>
      <c r="L57" s="193"/>
      <c r="M57" s="194"/>
      <c r="N57" s="194"/>
    </row>
    <row r="58" spans="1:14" ht="46.5">
      <c r="A58" s="188" t="s">
        <v>445</v>
      </c>
      <c r="B58" s="189">
        <v>50000</v>
      </c>
      <c r="C58" s="189">
        <v>50000</v>
      </c>
      <c r="D58" s="189">
        <v>0</v>
      </c>
      <c r="E58" s="188" t="s">
        <v>611</v>
      </c>
      <c r="F58" s="193" t="s">
        <v>463</v>
      </c>
      <c r="G58" s="194" t="s">
        <v>612</v>
      </c>
      <c r="H58" s="195">
        <v>50000</v>
      </c>
      <c r="I58" s="193" t="s">
        <v>467</v>
      </c>
      <c r="J58" s="194" t="s">
        <v>613</v>
      </c>
      <c r="K58" s="194" t="s">
        <v>614</v>
      </c>
      <c r="L58" s="193" t="s">
        <v>208</v>
      </c>
      <c r="M58" s="194" t="s">
        <v>615</v>
      </c>
      <c r="N58" s="194" t="s">
        <v>616</v>
      </c>
    </row>
    <row r="59" spans="1:14" ht="15">
      <c r="A59" s="196" t="s">
        <v>617</v>
      </c>
      <c r="B59" s="203">
        <v>3050000</v>
      </c>
      <c r="C59" s="203">
        <v>3050000</v>
      </c>
      <c r="D59" s="203">
        <v>0</v>
      </c>
      <c r="E59" s="196"/>
      <c r="F59" s="197"/>
      <c r="G59" s="196"/>
      <c r="H59" s="196"/>
      <c r="I59" s="193"/>
      <c r="J59" s="194"/>
      <c r="K59" s="194"/>
      <c r="L59" s="193"/>
      <c r="M59" s="194"/>
      <c r="N59" s="194"/>
    </row>
    <row r="60" spans="1:14" ht="30.75">
      <c r="A60" s="279" t="s">
        <v>439</v>
      </c>
      <c r="B60" s="280">
        <v>100000</v>
      </c>
      <c r="C60" s="280">
        <v>100000</v>
      </c>
      <c r="D60" s="280">
        <v>0</v>
      </c>
      <c r="E60" s="279" t="s">
        <v>618</v>
      </c>
      <c r="F60" s="190" t="s">
        <v>463</v>
      </c>
      <c r="G60" s="191" t="s">
        <v>619</v>
      </c>
      <c r="H60" s="192">
        <v>100000</v>
      </c>
      <c r="I60" s="190" t="s">
        <v>467</v>
      </c>
      <c r="J60" s="191" t="s">
        <v>620</v>
      </c>
      <c r="K60" s="191" t="s">
        <v>621</v>
      </c>
      <c r="L60" s="190" t="s">
        <v>208</v>
      </c>
      <c r="M60" s="191" t="s">
        <v>622</v>
      </c>
      <c r="N60" s="191" t="s">
        <v>623</v>
      </c>
    </row>
    <row r="61" spans="1:14" ht="15">
      <c r="A61" s="279"/>
      <c r="B61" s="280"/>
      <c r="C61" s="280"/>
      <c r="D61" s="280"/>
      <c r="E61" s="279"/>
      <c r="F61" s="190" t="s">
        <v>587</v>
      </c>
      <c r="G61" s="191" t="s">
        <v>624</v>
      </c>
      <c r="H61" s="198" t="s">
        <v>623</v>
      </c>
      <c r="I61" s="190"/>
      <c r="J61" s="191"/>
      <c r="K61" s="191"/>
      <c r="L61" s="190"/>
      <c r="M61" s="191"/>
      <c r="N61" s="191"/>
    </row>
    <row r="62" spans="1:14" ht="15">
      <c r="A62" s="279"/>
      <c r="B62" s="280"/>
      <c r="C62" s="280"/>
      <c r="D62" s="280"/>
      <c r="E62" s="279"/>
      <c r="F62" s="190" t="s">
        <v>593</v>
      </c>
      <c r="G62" s="191" t="s">
        <v>594</v>
      </c>
      <c r="H62" s="198" t="s">
        <v>592</v>
      </c>
      <c r="I62" s="190"/>
      <c r="J62" s="191"/>
      <c r="K62" s="191"/>
      <c r="L62" s="190"/>
      <c r="M62" s="191"/>
      <c r="N62" s="191"/>
    </row>
    <row r="63" spans="1:14" ht="46.5">
      <c r="A63" s="279" t="s">
        <v>440</v>
      </c>
      <c r="B63" s="280">
        <v>200000</v>
      </c>
      <c r="C63" s="280">
        <v>200000</v>
      </c>
      <c r="D63" s="280">
        <v>0</v>
      </c>
      <c r="E63" s="279" t="s">
        <v>625</v>
      </c>
      <c r="F63" s="193" t="s">
        <v>463</v>
      </c>
      <c r="G63" s="194" t="s">
        <v>626</v>
      </c>
      <c r="H63" s="195">
        <v>200000</v>
      </c>
      <c r="I63" s="190" t="s">
        <v>467</v>
      </c>
      <c r="J63" s="191" t="s">
        <v>627</v>
      </c>
      <c r="K63" s="191" t="s">
        <v>628</v>
      </c>
      <c r="L63" s="190" t="s">
        <v>208</v>
      </c>
      <c r="M63" s="191" t="s">
        <v>629</v>
      </c>
      <c r="N63" s="191" t="s">
        <v>628</v>
      </c>
    </row>
    <row r="64" spans="1:14" ht="30.75">
      <c r="A64" s="279"/>
      <c r="B64" s="280"/>
      <c r="C64" s="280"/>
      <c r="D64" s="280"/>
      <c r="E64" s="279"/>
      <c r="F64" s="190" t="s">
        <v>587</v>
      </c>
      <c r="G64" s="191" t="s">
        <v>627</v>
      </c>
      <c r="H64" s="198" t="s">
        <v>628</v>
      </c>
      <c r="I64" s="190"/>
      <c r="J64" s="191"/>
      <c r="K64" s="191"/>
      <c r="L64" s="190" t="s">
        <v>208</v>
      </c>
      <c r="M64" s="191" t="s">
        <v>630</v>
      </c>
      <c r="N64" s="191" t="s">
        <v>628</v>
      </c>
    </row>
    <row r="65" spans="1:14" ht="15">
      <c r="A65" s="279"/>
      <c r="B65" s="280"/>
      <c r="C65" s="280"/>
      <c r="D65" s="280"/>
      <c r="E65" s="279"/>
      <c r="F65" s="190" t="s">
        <v>593</v>
      </c>
      <c r="G65" s="191" t="s">
        <v>594</v>
      </c>
      <c r="H65" s="198" t="s">
        <v>631</v>
      </c>
      <c r="I65" s="193"/>
      <c r="J65" s="194"/>
      <c r="K65" s="194"/>
      <c r="L65" s="190"/>
      <c r="M65" s="191"/>
      <c r="N65" s="191"/>
    </row>
    <row r="66" spans="1:14" ht="108.75">
      <c r="A66" s="188" t="s">
        <v>441</v>
      </c>
      <c r="B66" s="189">
        <v>800000</v>
      </c>
      <c r="C66" s="189">
        <v>800000</v>
      </c>
      <c r="D66" s="189">
        <v>0</v>
      </c>
      <c r="E66" s="188" t="s">
        <v>632</v>
      </c>
      <c r="F66" s="193" t="s">
        <v>463</v>
      </c>
      <c r="G66" s="194" t="s">
        <v>633</v>
      </c>
      <c r="H66" s="195">
        <v>800000</v>
      </c>
      <c r="I66" s="193" t="s">
        <v>467</v>
      </c>
      <c r="J66" s="194" t="s">
        <v>634</v>
      </c>
      <c r="K66" s="194" t="s">
        <v>628</v>
      </c>
      <c r="L66" s="193"/>
      <c r="M66" s="194"/>
      <c r="N66" s="194"/>
    </row>
    <row r="67" spans="1:14" ht="62.25">
      <c r="A67" s="188" t="s">
        <v>442</v>
      </c>
      <c r="B67" s="189">
        <v>1950000</v>
      </c>
      <c r="C67" s="189">
        <v>1950000</v>
      </c>
      <c r="D67" s="189">
        <v>0</v>
      </c>
      <c r="E67" s="188" t="s">
        <v>635</v>
      </c>
      <c r="F67" s="193" t="s">
        <v>463</v>
      </c>
      <c r="G67" s="194" t="s">
        <v>636</v>
      </c>
      <c r="H67" s="195">
        <v>1950000</v>
      </c>
      <c r="I67" s="193" t="s">
        <v>467</v>
      </c>
      <c r="J67" s="194" t="s">
        <v>637</v>
      </c>
      <c r="K67" s="194" t="s">
        <v>628</v>
      </c>
      <c r="L67" s="193"/>
      <c r="M67" s="194"/>
      <c r="N67" s="194"/>
    </row>
    <row r="68" spans="1:14" ht="30.75">
      <c r="A68" s="196" t="s">
        <v>638</v>
      </c>
      <c r="B68" s="203">
        <v>200000</v>
      </c>
      <c r="C68" s="203">
        <v>200000</v>
      </c>
      <c r="D68" s="203">
        <v>0</v>
      </c>
      <c r="E68" s="196"/>
      <c r="F68" s="197"/>
      <c r="G68" s="196"/>
      <c r="H68" s="196"/>
      <c r="I68" s="193"/>
      <c r="J68" s="194"/>
      <c r="K68" s="194"/>
      <c r="L68" s="193"/>
      <c r="M68" s="194"/>
      <c r="N68" s="194"/>
    </row>
    <row r="69" spans="1:14" ht="62.25">
      <c r="A69" s="188" t="s">
        <v>430</v>
      </c>
      <c r="B69" s="189">
        <v>120000</v>
      </c>
      <c r="C69" s="189">
        <v>120000</v>
      </c>
      <c r="D69" s="189">
        <v>0</v>
      </c>
      <c r="E69" s="188" t="s">
        <v>639</v>
      </c>
      <c r="F69" s="190" t="s">
        <v>463</v>
      </c>
      <c r="G69" s="191" t="s">
        <v>640</v>
      </c>
      <c r="H69" s="192">
        <v>120000</v>
      </c>
      <c r="I69" s="190" t="s">
        <v>467</v>
      </c>
      <c r="J69" s="191" t="s">
        <v>641</v>
      </c>
      <c r="K69" s="191" t="s">
        <v>642</v>
      </c>
      <c r="L69" s="190" t="s">
        <v>208</v>
      </c>
      <c r="M69" s="191" t="s">
        <v>643</v>
      </c>
      <c r="N69" s="191" t="s">
        <v>644</v>
      </c>
    </row>
    <row r="70" spans="1:14" ht="62.25">
      <c r="A70" s="188" t="s">
        <v>431</v>
      </c>
      <c r="B70" s="189">
        <v>50000</v>
      </c>
      <c r="C70" s="189">
        <v>50000</v>
      </c>
      <c r="D70" s="189">
        <v>0</v>
      </c>
      <c r="E70" s="188" t="s">
        <v>645</v>
      </c>
      <c r="F70" s="193" t="s">
        <v>463</v>
      </c>
      <c r="G70" s="194" t="s">
        <v>646</v>
      </c>
      <c r="H70" s="195">
        <v>50000</v>
      </c>
      <c r="I70" s="193" t="s">
        <v>467</v>
      </c>
      <c r="J70" s="194" t="s">
        <v>641</v>
      </c>
      <c r="K70" s="194" t="s">
        <v>642</v>
      </c>
      <c r="L70" s="193" t="s">
        <v>208</v>
      </c>
      <c r="M70" s="194" t="s">
        <v>643</v>
      </c>
      <c r="N70" s="194" t="s">
        <v>644</v>
      </c>
    </row>
    <row r="71" spans="1:14" ht="62.25">
      <c r="A71" s="188" t="s">
        <v>432</v>
      </c>
      <c r="B71" s="189">
        <v>30000</v>
      </c>
      <c r="C71" s="189">
        <v>30000</v>
      </c>
      <c r="D71" s="189">
        <v>0</v>
      </c>
      <c r="E71" s="188" t="s">
        <v>647</v>
      </c>
      <c r="F71" s="193" t="s">
        <v>463</v>
      </c>
      <c r="G71" s="194" t="s">
        <v>648</v>
      </c>
      <c r="H71" s="195">
        <v>30000</v>
      </c>
      <c r="I71" s="193" t="s">
        <v>467</v>
      </c>
      <c r="J71" s="194" t="s">
        <v>641</v>
      </c>
      <c r="K71" s="194" t="s">
        <v>642</v>
      </c>
      <c r="L71" s="193" t="s">
        <v>208</v>
      </c>
      <c r="M71" s="194" t="s">
        <v>643</v>
      </c>
      <c r="N71" s="194" t="s">
        <v>644</v>
      </c>
    </row>
  </sheetData>
  <sheetProtection/>
  <mergeCells count="34">
    <mergeCell ref="E63:E65"/>
    <mergeCell ref="A63:A65"/>
    <mergeCell ref="B63:B65"/>
    <mergeCell ref="C63:C65"/>
    <mergeCell ref="D63:D65"/>
    <mergeCell ref="E55:E57"/>
    <mergeCell ref="A60:A62"/>
    <mergeCell ref="B60:B62"/>
    <mergeCell ref="C60:C62"/>
    <mergeCell ref="D60:D62"/>
    <mergeCell ref="E60:E62"/>
    <mergeCell ref="A55:A57"/>
    <mergeCell ref="B55:B57"/>
    <mergeCell ref="C55:C57"/>
    <mergeCell ref="D55:D57"/>
    <mergeCell ref="E49:E51"/>
    <mergeCell ref="A52:A54"/>
    <mergeCell ref="B52:B54"/>
    <mergeCell ref="C52:C54"/>
    <mergeCell ref="D52:D54"/>
    <mergeCell ref="E52:E54"/>
    <mergeCell ref="A49:A51"/>
    <mergeCell ref="B49:B51"/>
    <mergeCell ref="C49:C51"/>
    <mergeCell ref="D49:D51"/>
    <mergeCell ref="A1:K1"/>
    <mergeCell ref="F3:K3"/>
    <mergeCell ref="F4:G4"/>
    <mergeCell ref="H4:I4"/>
    <mergeCell ref="J4:K4"/>
    <mergeCell ref="A3:A4"/>
    <mergeCell ref="B3:D4"/>
    <mergeCell ref="E3:E4"/>
    <mergeCell ref="A2:B2"/>
  </mergeCells>
  <printOptions horizontalCentered="1"/>
  <pageMargins left="0.28" right="0.43" top="1" bottom="1"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E20"/>
  <sheetViews>
    <sheetView workbookViewId="0" topLeftCell="A1">
      <selection activeCell="D7" sqref="D7"/>
    </sheetView>
  </sheetViews>
  <sheetFormatPr defaultColWidth="6.50390625" defaultRowHeight="20.25" customHeight="1"/>
  <cols>
    <col min="1" max="1" width="40.125" style="2" customWidth="1"/>
    <col min="2" max="2" width="25.125" style="2" customWidth="1"/>
    <col min="3" max="3" width="40.125" style="2" customWidth="1"/>
    <col min="4" max="4" width="25.125" style="2" customWidth="1"/>
    <col min="5" max="16384" width="6.50390625" style="2" customWidth="1"/>
  </cols>
  <sheetData>
    <row r="1" ht="20.25" customHeight="1">
      <c r="A1" s="106"/>
    </row>
    <row r="2" spans="1:31" ht="20.25" customHeight="1">
      <c r="A2" s="76"/>
      <c r="B2" s="76"/>
      <c r="C2" s="76"/>
      <c r="D2" s="38" t="s">
        <v>2</v>
      </c>
      <c r="E2" s="95"/>
      <c r="F2" s="95"/>
      <c r="G2" s="95"/>
      <c r="H2" s="95"/>
      <c r="I2" s="95"/>
      <c r="J2" s="95"/>
      <c r="K2" s="95"/>
      <c r="L2" s="95"/>
      <c r="M2" s="95"/>
      <c r="N2" s="95"/>
      <c r="O2" s="95"/>
      <c r="P2" s="95"/>
      <c r="Q2" s="95"/>
      <c r="R2" s="95"/>
      <c r="S2" s="95"/>
      <c r="T2" s="95"/>
      <c r="U2" s="95"/>
      <c r="V2" s="95"/>
      <c r="W2" s="95"/>
      <c r="X2" s="95"/>
      <c r="Y2" s="95"/>
      <c r="Z2" s="95"/>
      <c r="AA2" s="95"/>
      <c r="AB2" s="95"/>
      <c r="AC2" s="95"/>
      <c r="AD2" s="95"/>
      <c r="AE2" s="95"/>
    </row>
    <row r="3" spans="1:31" ht="20.25" customHeight="1">
      <c r="A3" s="209" t="s">
        <v>3</v>
      </c>
      <c r="B3" s="209"/>
      <c r="C3" s="209"/>
      <c r="D3" s="209"/>
      <c r="E3" s="95"/>
      <c r="F3" s="95"/>
      <c r="G3" s="95"/>
      <c r="H3" s="95"/>
      <c r="I3" s="95"/>
      <c r="J3" s="95"/>
      <c r="K3" s="95"/>
      <c r="L3" s="95"/>
      <c r="M3" s="95"/>
      <c r="N3" s="95"/>
      <c r="O3" s="95"/>
      <c r="P3" s="95"/>
      <c r="Q3" s="95"/>
      <c r="R3" s="95"/>
      <c r="S3" s="95"/>
      <c r="T3" s="95"/>
      <c r="U3" s="95"/>
      <c r="V3" s="95"/>
      <c r="W3" s="95"/>
      <c r="X3" s="95"/>
      <c r="Y3" s="95"/>
      <c r="Z3" s="95"/>
      <c r="AA3" s="95"/>
      <c r="AB3" s="95"/>
      <c r="AC3" s="95"/>
      <c r="AD3" s="95"/>
      <c r="AE3" s="95"/>
    </row>
    <row r="4" spans="1:31" ht="20.25" customHeight="1">
      <c r="A4" s="64" t="s">
        <v>214</v>
      </c>
      <c r="B4" s="64"/>
      <c r="C4" s="36"/>
      <c r="D4" s="8" t="s">
        <v>4</v>
      </c>
      <c r="E4" s="95"/>
      <c r="F4" s="95"/>
      <c r="G4" s="95"/>
      <c r="H4" s="95"/>
      <c r="I4" s="95"/>
      <c r="J4" s="95"/>
      <c r="K4" s="95"/>
      <c r="L4" s="95"/>
      <c r="M4" s="95"/>
      <c r="N4" s="95"/>
      <c r="O4" s="95"/>
      <c r="P4" s="95"/>
      <c r="Q4" s="95"/>
      <c r="R4" s="95"/>
      <c r="S4" s="95"/>
      <c r="T4" s="95"/>
      <c r="U4" s="95"/>
      <c r="V4" s="95"/>
      <c r="W4" s="95"/>
      <c r="X4" s="95"/>
      <c r="Y4" s="95"/>
      <c r="Z4" s="95"/>
      <c r="AA4" s="95"/>
      <c r="AB4" s="95"/>
      <c r="AC4" s="95"/>
      <c r="AD4" s="95"/>
      <c r="AE4" s="95"/>
    </row>
    <row r="5" spans="1:31" ht="25.5" customHeight="1">
      <c r="A5" s="77" t="s">
        <v>5</v>
      </c>
      <c r="B5" s="77"/>
      <c r="C5" s="77" t="s">
        <v>6</v>
      </c>
      <c r="D5" s="77"/>
      <c r="E5" s="95"/>
      <c r="F5" s="95"/>
      <c r="G5" s="95"/>
      <c r="H5" s="95"/>
      <c r="I5" s="95"/>
      <c r="J5" s="95"/>
      <c r="K5" s="95"/>
      <c r="L5" s="95"/>
      <c r="M5" s="95"/>
      <c r="N5" s="95"/>
      <c r="O5" s="95"/>
      <c r="P5" s="95"/>
      <c r="Q5" s="95"/>
      <c r="R5" s="95"/>
      <c r="S5" s="95"/>
      <c r="T5" s="95"/>
      <c r="U5" s="95"/>
      <c r="V5" s="95"/>
      <c r="W5" s="95"/>
      <c r="X5" s="95"/>
      <c r="Y5" s="95"/>
      <c r="Z5" s="95"/>
      <c r="AA5" s="95"/>
      <c r="AB5" s="95"/>
      <c r="AC5" s="95"/>
      <c r="AD5" s="95"/>
      <c r="AE5" s="95"/>
    </row>
    <row r="6" spans="1:31" ht="25.5" customHeight="1">
      <c r="A6" s="87" t="s">
        <v>7</v>
      </c>
      <c r="B6" s="87" t="s">
        <v>8</v>
      </c>
      <c r="C6" s="87" t="s">
        <v>7</v>
      </c>
      <c r="D6" s="107" t="s">
        <v>8</v>
      </c>
      <c r="E6" s="95"/>
      <c r="F6" s="95"/>
      <c r="G6" s="95"/>
      <c r="H6" s="95"/>
      <c r="I6" s="95"/>
      <c r="J6" s="95"/>
      <c r="K6" s="95"/>
      <c r="L6" s="95"/>
      <c r="M6" s="95"/>
      <c r="N6" s="95"/>
      <c r="O6" s="95"/>
      <c r="P6" s="95"/>
      <c r="Q6" s="95"/>
      <c r="R6" s="95"/>
      <c r="S6" s="95"/>
      <c r="T6" s="95"/>
      <c r="U6" s="95"/>
      <c r="V6" s="95"/>
      <c r="W6" s="95"/>
      <c r="X6" s="95"/>
      <c r="Y6" s="95"/>
      <c r="Z6" s="95"/>
      <c r="AA6" s="95"/>
      <c r="AB6" s="95"/>
      <c r="AC6" s="95"/>
      <c r="AD6" s="95"/>
      <c r="AE6" s="95"/>
    </row>
    <row r="7" spans="1:31" ht="25.5" customHeight="1">
      <c r="A7" s="86" t="s">
        <v>9</v>
      </c>
      <c r="B7" s="84">
        <v>70352.05</v>
      </c>
      <c r="C7" s="86" t="s">
        <v>216</v>
      </c>
      <c r="D7" s="84">
        <f>6606+48572.71</f>
        <v>55178.71</v>
      </c>
      <c r="E7" s="95"/>
      <c r="F7" s="95"/>
      <c r="G7" s="95"/>
      <c r="H7" s="95"/>
      <c r="I7" s="95"/>
      <c r="J7" s="95"/>
      <c r="K7" s="95"/>
      <c r="L7" s="95"/>
      <c r="M7" s="95"/>
      <c r="N7" s="95"/>
      <c r="O7" s="95"/>
      <c r="P7" s="95"/>
      <c r="Q7" s="95"/>
      <c r="R7" s="95"/>
      <c r="S7" s="95"/>
      <c r="T7" s="95"/>
      <c r="U7" s="95"/>
      <c r="V7" s="95"/>
      <c r="W7" s="95"/>
      <c r="X7" s="95"/>
      <c r="Y7" s="95"/>
      <c r="Z7" s="95"/>
      <c r="AA7" s="95"/>
      <c r="AB7" s="95"/>
      <c r="AC7" s="95"/>
      <c r="AD7" s="95"/>
      <c r="AE7" s="95"/>
    </row>
    <row r="8" spans="1:31" ht="25.5" customHeight="1">
      <c r="A8" s="86" t="s">
        <v>10</v>
      </c>
      <c r="B8" s="84">
        <v>0</v>
      </c>
      <c r="C8" s="86" t="s">
        <v>217</v>
      </c>
      <c r="D8" s="84">
        <v>12445.72</v>
      </c>
      <c r="E8" s="95"/>
      <c r="F8" s="95"/>
      <c r="G8" s="95"/>
      <c r="H8" s="95"/>
      <c r="I8" s="95"/>
      <c r="J8" s="95"/>
      <c r="K8" s="95"/>
      <c r="L8" s="95"/>
      <c r="M8" s="95"/>
      <c r="N8" s="95"/>
      <c r="O8" s="95"/>
      <c r="P8" s="95"/>
      <c r="Q8" s="95"/>
      <c r="R8" s="95"/>
      <c r="S8" s="95"/>
      <c r="T8" s="95"/>
      <c r="U8" s="95"/>
      <c r="V8" s="95"/>
      <c r="W8" s="95"/>
      <c r="X8" s="95"/>
      <c r="Y8" s="95"/>
      <c r="Z8" s="95"/>
      <c r="AA8" s="95"/>
      <c r="AB8" s="95"/>
      <c r="AC8" s="95"/>
      <c r="AD8" s="95"/>
      <c r="AE8" s="95"/>
    </row>
    <row r="9" spans="1:31" ht="25.5" customHeight="1">
      <c r="A9" s="86" t="s">
        <v>11</v>
      </c>
      <c r="B9" s="84">
        <v>0</v>
      </c>
      <c r="C9" s="86" t="s">
        <v>220</v>
      </c>
      <c r="D9" s="84">
        <v>2404.49</v>
      </c>
      <c r="E9" s="95"/>
      <c r="F9" s="95"/>
      <c r="G9" s="95"/>
      <c r="H9" s="95"/>
      <c r="I9" s="95"/>
      <c r="J9" s="95"/>
      <c r="K9" s="95"/>
      <c r="L9" s="95"/>
      <c r="M9" s="95"/>
      <c r="N9" s="95"/>
      <c r="O9" s="95"/>
      <c r="P9" s="95"/>
      <c r="Q9" s="95"/>
      <c r="R9" s="95"/>
      <c r="S9" s="95"/>
      <c r="T9" s="95"/>
      <c r="U9" s="95"/>
      <c r="V9" s="95"/>
      <c r="W9" s="95"/>
      <c r="X9" s="95"/>
      <c r="Y9" s="95"/>
      <c r="Z9" s="95"/>
      <c r="AA9" s="95"/>
      <c r="AB9" s="95"/>
      <c r="AC9" s="95"/>
      <c r="AD9" s="95"/>
      <c r="AE9" s="95"/>
    </row>
    <row r="10" spans="1:31" ht="25.5" customHeight="1">
      <c r="A10" s="86" t="s">
        <v>12</v>
      </c>
      <c r="B10" s="84">
        <v>6606</v>
      </c>
      <c r="C10" s="86" t="s">
        <v>218</v>
      </c>
      <c r="D10" s="84">
        <v>4572.66</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row>
    <row r="11" spans="1:31" ht="25.5" customHeight="1">
      <c r="A11" s="86" t="s">
        <v>13</v>
      </c>
      <c r="B11" s="84">
        <v>0</v>
      </c>
      <c r="C11" s="86" t="s">
        <v>219</v>
      </c>
      <c r="D11" s="84">
        <v>235.46</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row>
    <row r="12" spans="1:31" ht="25.5" customHeight="1">
      <c r="A12" s="86" t="s">
        <v>14</v>
      </c>
      <c r="B12" s="84">
        <v>0</v>
      </c>
      <c r="C12" s="86" t="s">
        <v>291</v>
      </c>
      <c r="D12" s="84">
        <v>2121.01</v>
      </c>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row>
    <row r="13" spans="1:31" ht="25.5" customHeight="1">
      <c r="A13" s="86"/>
      <c r="B13" s="84"/>
      <c r="C13" s="86"/>
      <c r="D13" s="88"/>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row>
    <row r="14" spans="1:31" ht="25.5" customHeight="1">
      <c r="A14" s="87" t="s">
        <v>15</v>
      </c>
      <c r="B14" s="88">
        <f>SUM(B7:B13)</f>
        <v>76958.05</v>
      </c>
      <c r="C14" s="87" t="s">
        <v>16</v>
      </c>
      <c r="D14" s="88">
        <f>SUM(D7:D13)</f>
        <v>76958.05</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row>
    <row r="15" spans="1:31" ht="25.5" customHeight="1">
      <c r="A15" s="86" t="s">
        <v>17</v>
      </c>
      <c r="B15" s="84"/>
      <c r="C15" s="86" t="s">
        <v>18</v>
      </c>
      <c r="D15" s="84"/>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row>
    <row r="16" spans="1:31" ht="25.5" customHeight="1">
      <c r="A16" s="86" t="s">
        <v>19</v>
      </c>
      <c r="B16" s="84"/>
      <c r="C16" s="86" t="s">
        <v>20</v>
      </c>
      <c r="D16" s="84"/>
      <c r="E16" s="95"/>
      <c r="F16" s="95"/>
      <c r="G16" s="108" t="s">
        <v>21</v>
      </c>
      <c r="H16" s="95"/>
      <c r="I16" s="95"/>
      <c r="J16" s="95"/>
      <c r="K16" s="95"/>
      <c r="L16" s="95"/>
      <c r="M16" s="95"/>
      <c r="N16" s="95"/>
      <c r="O16" s="95"/>
      <c r="P16" s="95"/>
      <c r="Q16" s="95"/>
      <c r="R16" s="95"/>
      <c r="S16" s="95"/>
      <c r="T16" s="95"/>
      <c r="U16" s="95"/>
      <c r="V16" s="95"/>
      <c r="W16" s="95"/>
      <c r="X16" s="95"/>
      <c r="Y16" s="95"/>
      <c r="Z16" s="95"/>
      <c r="AA16" s="95"/>
      <c r="AB16" s="95"/>
      <c r="AC16" s="95"/>
      <c r="AD16" s="95"/>
      <c r="AE16" s="95"/>
    </row>
    <row r="17" spans="1:31" ht="25.5" customHeight="1">
      <c r="A17" s="86"/>
      <c r="B17" s="84"/>
      <c r="C17" s="86" t="s">
        <v>22</v>
      </c>
      <c r="D17" s="84"/>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row>
    <row r="18" spans="1:31" ht="25.5" customHeight="1">
      <c r="A18" s="86"/>
      <c r="B18" s="90"/>
      <c r="C18" s="86"/>
      <c r="D18" s="88"/>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row>
    <row r="19" spans="1:31" ht="25.5" customHeight="1">
      <c r="A19" s="87" t="s">
        <v>23</v>
      </c>
      <c r="B19" s="90">
        <f>B14</f>
        <v>76958.05</v>
      </c>
      <c r="C19" s="87" t="s">
        <v>24</v>
      </c>
      <c r="D19" s="88">
        <f>D14</f>
        <v>76958.05</v>
      </c>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1:31" ht="20.25" customHeight="1">
      <c r="A20" s="92"/>
      <c r="B20" s="93"/>
      <c r="C20" s="94"/>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row>
  </sheetData>
  <sheetProtection/>
  <mergeCells count="1">
    <mergeCell ref="A3:D3"/>
  </mergeCells>
  <printOptions horizontalCentered="1"/>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T56"/>
  <sheetViews>
    <sheetView workbookViewId="0" topLeftCell="A4">
      <pane ySplit="4" topLeftCell="BM8" activePane="bottomLeft" state="frozen"/>
      <selection pane="topLeft" activeCell="A4" sqref="A4"/>
      <selection pane="bottomLeft" activeCell="J13" sqref="J13"/>
    </sheetView>
  </sheetViews>
  <sheetFormatPr defaultColWidth="6.875" defaultRowHeight="12.75" customHeight="1"/>
  <cols>
    <col min="1" max="3" width="3.875" style="2" customWidth="1"/>
    <col min="4" max="4" width="6.875" style="2" customWidth="1"/>
    <col min="5" max="5" width="28.50390625" style="2" customWidth="1"/>
    <col min="6" max="10" width="10.00390625" style="2" customWidth="1"/>
    <col min="11" max="14" width="9.125" style="2" customWidth="1"/>
    <col min="15" max="15" width="10.375" style="2" customWidth="1"/>
    <col min="16" max="17" width="8.00390625" style="2" customWidth="1"/>
    <col min="18" max="18" width="10.75390625" style="2" customWidth="1"/>
    <col min="19" max="19" width="7.375" style="2" customWidth="1"/>
    <col min="20" max="20" width="12.25390625" style="2" customWidth="1"/>
    <col min="21" max="16384" width="6.875" style="2" customWidth="1"/>
  </cols>
  <sheetData>
    <row r="1" spans="1:4" ht="27" customHeight="1">
      <c r="A1" s="216"/>
      <c r="B1" s="216"/>
      <c r="C1" s="216"/>
      <c r="D1" s="216"/>
    </row>
    <row r="2" spans="1:20" ht="19.5" customHeight="1">
      <c r="A2" s="3"/>
      <c r="B2" s="4"/>
      <c r="C2" s="4"/>
      <c r="D2" s="4"/>
      <c r="E2" s="4"/>
      <c r="F2" s="4"/>
      <c r="G2" s="4"/>
      <c r="H2" s="4"/>
      <c r="I2" s="4"/>
      <c r="J2" s="4"/>
      <c r="K2" s="4"/>
      <c r="L2" s="4"/>
      <c r="M2" s="4"/>
      <c r="N2" s="4"/>
      <c r="O2" s="4"/>
      <c r="P2" s="4"/>
      <c r="Q2" s="4"/>
      <c r="R2" s="4"/>
      <c r="S2" s="104"/>
      <c r="T2" s="105" t="s">
        <v>25</v>
      </c>
    </row>
    <row r="3" spans="1:20" ht="19.5" customHeight="1">
      <c r="A3" s="209" t="s">
        <v>26</v>
      </c>
      <c r="B3" s="209"/>
      <c r="C3" s="209"/>
      <c r="D3" s="209"/>
      <c r="E3" s="209"/>
      <c r="F3" s="209"/>
      <c r="G3" s="209"/>
      <c r="H3" s="209"/>
      <c r="I3" s="209"/>
      <c r="J3" s="209"/>
      <c r="K3" s="209"/>
      <c r="L3" s="209"/>
      <c r="M3" s="209"/>
      <c r="N3" s="209"/>
      <c r="O3" s="209"/>
      <c r="P3" s="209"/>
      <c r="Q3" s="209"/>
      <c r="R3" s="209"/>
      <c r="S3" s="209"/>
      <c r="T3" s="209"/>
    </row>
    <row r="4" spans="1:20" ht="19.5" customHeight="1">
      <c r="A4" s="6" t="s">
        <v>214</v>
      </c>
      <c r="B4" s="6"/>
      <c r="C4" s="6"/>
      <c r="D4" s="6"/>
      <c r="E4" s="6"/>
      <c r="F4" s="39"/>
      <c r="G4" s="39"/>
      <c r="H4" s="39"/>
      <c r="I4" s="39"/>
      <c r="J4" s="63"/>
      <c r="K4" s="63"/>
      <c r="L4" s="63"/>
      <c r="M4" s="63"/>
      <c r="N4" s="63"/>
      <c r="O4" s="63"/>
      <c r="P4" s="63"/>
      <c r="Q4" s="63"/>
      <c r="R4" s="63"/>
      <c r="S4" s="28"/>
      <c r="T4" s="8" t="s">
        <v>4</v>
      </c>
    </row>
    <row r="5" spans="1:20" ht="19.5" customHeight="1">
      <c r="A5" s="9" t="s">
        <v>27</v>
      </c>
      <c r="B5" s="9"/>
      <c r="C5" s="9"/>
      <c r="D5" s="10"/>
      <c r="E5" s="11"/>
      <c r="F5" s="210" t="s">
        <v>28</v>
      </c>
      <c r="G5" s="219" t="s">
        <v>29</v>
      </c>
      <c r="H5" s="210" t="s">
        <v>30</v>
      </c>
      <c r="I5" s="210" t="s">
        <v>31</v>
      </c>
      <c r="J5" s="210" t="s">
        <v>32</v>
      </c>
      <c r="K5" s="210" t="s">
        <v>33</v>
      </c>
      <c r="L5" s="210"/>
      <c r="M5" s="214" t="s">
        <v>34</v>
      </c>
      <c r="N5" s="13" t="s">
        <v>35</v>
      </c>
      <c r="O5" s="103"/>
      <c r="P5" s="103"/>
      <c r="Q5" s="103"/>
      <c r="R5" s="103"/>
      <c r="S5" s="210" t="s">
        <v>36</v>
      </c>
      <c r="T5" s="210" t="s">
        <v>37</v>
      </c>
    </row>
    <row r="6" spans="1:20" ht="19.5" customHeight="1">
      <c r="A6" s="12" t="s">
        <v>38</v>
      </c>
      <c r="B6" s="12"/>
      <c r="C6" s="102"/>
      <c r="D6" s="217" t="s">
        <v>39</v>
      </c>
      <c r="E6" s="217" t="s">
        <v>40</v>
      </c>
      <c r="F6" s="210"/>
      <c r="G6" s="219"/>
      <c r="H6" s="210"/>
      <c r="I6" s="210"/>
      <c r="J6" s="210"/>
      <c r="K6" s="212" t="s">
        <v>41</v>
      </c>
      <c r="L6" s="210" t="s">
        <v>42</v>
      </c>
      <c r="M6" s="214"/>
      <c r="N6" s="210" t="s">
        <v>43</v>
      </c>
      <c r="O6" s="210" t="s">
        <v>44</v>
      </c>
      <c r="P6" s="210" t="s">
        <v>45</v>
      </c>
      <c r="Q6" s="210" t="s">
        <v>46</v>
      </c>
      <c r="R6" s="210" t="s">
        <v>47</v>
      </c>
      <c r="S6" s="210"/>
      <c r="T6" s="210"/>
    </row>
    <row r="7" spans="1:20" ht="30.75" customHeight="1">
      <c r="A7" s="17" t="s">
        <v>48</v>
      </c>
      <c r="B7" s="16" t="s">
        <v>49</v>
      </c>
      <c r="C7" s="18" t="s">
        <v>50</v>
      </c>
      <c r="D7" s="218"/>
      <c r="E7" s="218"/>
      <c r="F7" s="211"/>
      <c r="G7" s="204"/>
      <c r="H7" s="211"/>
      <c r="I7" s="211"/>
      <c r="J7" s="211"/>
      <c r="K7" s="213"/>
      <c r="L7" s="211"/>
      <c r="M7" s="215"/>
      <c r="N7" s="211"/>
      <c r="O7" s="211"/>
      <c r="P7" s="211"/>
      <c r="Q7" s="211"/>
      <c r="R7" s="211"/>
      <c r="S7" s="211"/>
      <c r="T7" s="211"/>
    </row>
    <row r="8" spans="1:20" ht="23.25" customHeight="1">
      <c r="A8" s="21"/>
      <c r="B8" s="21"/>
      <c r="C8" s="21"/>
      <c r="D8" s="21"/>
      <c r="E8" s="21"/>
      <c r="F8" s="58">
        <f>F9+F24+F42+F47+F50+F53</f>
        <v>76958.05000000002</v>
      </c>
      <c r="G8" s="58"/>
      <c r="H8" s="58">
        <f>H9+H24+H42+H47+H50+H53</f>
        <v>70352.05000000002</v>
      </c>
      <c r="I8" s="58"/>
      <c r="J8" s="58"/>
      <c r="K8" s="58">
        <f>K9+K24+K42+K47+K50+K53</f>
        <v>6606</v>
      </c>
      <c r="L8" s="58">
        <f>L9+L24+L42+L47+L50+L53</f>
        <v>6606</v>
      </c>
      <c r="M8" s="22"/>
      <c r="N8" s="23"/>
      <c r="O8" s="58"/>
      <c r="P8" s="58"/>
      <c r="Q8" s="58"/>
      <c r="R8" s="22"/>
      <c r="S8" s="23"/>
      <c r="T8" s="22"/>
    </row>
    <row r="9" spans="1:20" ht="24" customHeight="1">
      <c r="A9" s="45" t="s">
        <v>221</v>
      </c>
      <c r="B9" s="45"/>
      <c r="C9" s="45"/>
      <c r="D9" s="115"/>
      <c r="E9" s="116" t="s">
        <v>290</v>
      </c>
      <c r="F9" s="58">
        <f>H9+K9</f>
        <v>55178.69</v>
      </c>
      <c r="G9" s="58"/>
      <c r="H9" s="58">
        <f>SUM(H10:H23)</f>
        <v>48572.69</v>
      </c>
      <c r="I9" s="58"/>
      <c r="J9" s="58"/>
      <c r="K9" s="58">
        <f>SUM(K10:K23)</f>
        <v>6606</v>
      </c>
      <c r="L9" s="58">
        <f>SUM(L10:L23)</f>
        <v>6606</v>
      </c>
      <c r="M9" s="22"/>
      <c r="N9" s="23"/>
      <c r="O9" s="58"/>
      <c r="P9" s="58"/>
      <c r="Q9" s="58"/>
      <c r="R9" s="22"/>
      <c r="S9" s="23"/>
      <c r="T9" s="22"/>
    </row>
    <row r="10" spans="1:20" ht="24" customHeight="1">
      <c r="A10" s="45"/>
      <c r="B10" s="45" t="s">
        <v>222</v>
      </c>
      <c r="C10" s="45" t="s">
        <v>222</v>
      </c>
      <c r="D10" s="115" t="s">
        <v>223</v>
      </c>
      <c r="E10" s="116" t="s">
        <v>224</v>
      </c>
      <c r="F10" s="58">
        <f aca="true" t="shared" si="0" ref="F10:F54">H10+K10</f>
        <v>214.08</v>
      </c>
      <c r="G10" s="58"/>
      <c r="H10" s="58">
        <v>214.08</v>
      </c>
      <c r="I10" s="58"/>
      <c r="J10" s="22"/>
      <c r="K10" s="23"/>
      <c r="L10" s="58"/>
      <c r="M10" s="22"/>
      <c r="N10" s="23"/>
      <c r="O10" s="58"/>
      <c r="P10" s="58"/>
      <c r="Q10" s="58"/>
      <c r="R10" s="22"/>
      <c r="S10" s="23"/>
      <c r="T10" s="22"/>
    </row>
    <row r="11" spans="1:20" ht="24" customHeight="1">
      <c r="A11" s="45"/>
      <c r="B11" s="45"/>
      <c r="C11" s="45" t="s">
        <v>287</v>
      </c>
      <c r="D11" s="115" t="s">
        <v>288</v>
      </c>
      <c r="E11" s="116" t="s">
        <v>289</v>
      </c>
      <c r="F11" s="58">
        <f t="shared" si="0"/>
        <v>15</v>
      </c>
      <c r="G11" s="58"/>
      <c r="H11" s="58">
        <v>15</v>
      </c>
      <c r="I11" s="58"/>
      <c r="J11" s="22"/>
      <c r="K11" s="23"/>
      <c r="L11" s="58"/>
      <c r="M11" s="22"/>
      <c r="N11" s="23"/>
      <c r="O11" s="58"/>
      <c r="P11" s="58"/>
      <c r="Q11" s="58"/>
      <c r="R11" s="22"/>
      <c r="S11" s="23"/>
      <c r="T11" s="22"/>
    </row>
    <row r="12" spans="1:20" ht="24" customHeight="1">
      <c r="A12" s="45"/>
      <c r="B12" s="45" t="s">
        <v>225</v>
      </c>
      <c r="C12" s="45" t="s">
        <v>222</v>
      </c>
      <c r="D12" s="115" t="s">
        <v>226</v>
      </c>
      <c r="E12" s="116" t="s">
        <v>227</v>
      </c>
      <c r="F12" s="58">
        <f t="shared" si="0"/>
        <v>2091.81</v>
      </c>
      <c r="G12" s="58"/>
      <c r="H12" s="58">
        <v>699.81</v>
      </c>
      <c r="I12" s="58"/>
      <c r="J12" s="22"/>
      <c r="K12" s="23">
        <v>1392</v>
      </c>
      <c r="L12" s="58">
        <v>1392</v>
      </c>
      <c r="M12" s="22"/>
      <c r="N12" s="23"/>
      <c r="O12" s="58"/>
      <c r="P12" s="58"/>
      <c r="Q12" s="58"/>
      <c r="R12" s="22"/>
      <c r="S12" s="23"/>
      <c r="T12" s="22"/>
    </row>
    <row r="13" spans="1:20" ht="24" customHeight="1">
      <c r="A13" s="45"/>
      <c r="B13" s="45"/>
      <c r="C13" s="45" t="s">
        <v>225</v>
      </c>
      <c r="D13" s="115" t="s">
        <v>228</v>
      </c>
      <c r="E13" s="116" t="s">
        <v>229</v>
      </c>
      <c r="F13" s="58">
        <f t="shared" si="0"/>
        <v>22755.12</v>
      </c>
      <c r="G13" s="58"/>
      <c r="H13" s="58">
        <v>22755.12</v>
      </c>
      <c r="I13" s="58"/>
      <c r="J13" s="22"/>
      <c r="K13" s="23"/>
      <c r="L13" s="58"/>
      <c r="M13" s="22"/>
      <c r="N13" s="23"/>
      <c r="O13" s="58"/>
      <c r="P13" s="58"/>
      <c r="Q13" s="58"/>
      <c r="R13" s="22"/>
      <c r="S13" s="23"/>
      <c r="T13" s="22"/>
    </row>
    <row r="14" spans="1:20" ht="24" customHeight="1">
      <c r="A14" s="45"/>
      <c r="B14" s="45"/>
      <c r="C14" s="45" t="s">
        <v>230</v>
      </c>
      <c r="D14" s="115" t="s">
        <v>231</v>
      </c>
      <c r="E14" s="116" t="s">
        <v>232</v>
      </c>
      <c r="F14" s="58">
        <f t="shared" si="0"/>
        <v>12390.83</v>
      </c>
      <c r="G14" s="58"/>
      <c r="H14" s="58">
        <v>12390.83</v>
      </c>
      <c r="I14" s="58"/>
      <c r="J14" s="22"/>
      <c r="K14" s="23"/>
      <c r="L14" s="58"/>
      <c r="M14" s="22"/>
      <c r="N14" s="23"/>
      <c r="O14" s="58"/>
      <c r="P14" s="58"/>
      <c r="Q14" s="58"/>
      <c r="R14" s="22"/>
      <c r="S14" s="23"/>
      <c r="T14" s="22"/>
    </row>
    <row r="15" spans="1:20" ht="24" customHeight="1">
      <c r="A15" s="45"/>
      <c r="B15" s="45"/>
      <c r="C15" s="45" t="s">
        <v>233</v>
      </c>
      <c r="D15" s="115" t="s">
        <v>226</v>
      </c>
      <c r="E15" s="116" t="s">
        <v>234</v>
      </c>
      <c r="F15" s="58">
        <f t="shared" si="0"/>
        <v>11164.869999999999</v>
      </c>
      <c r="G15" s="58"/>
      <c r="H15" s="58">
        <v>7234.87</v>
      </c>
      <c r="I15" s="58"/>
      <c r="J15" s="22"/>
      <c r="K15" s="23">
        <v>3930</v>
      </c>
      <c r="L15" s="58">
        <v>3930</v>
      </c>
      <c r="M15" s="22"/>
      <c r="N15" s="23"/>
      <c r="O15" s="58"/>
      <c r="P15" s="58"/>
      <c r="Q15" s="58"/>
      <c r="R15" s="22"/>
      <c r="S15" s="23"/>
      <c r="T15" s="22"/>
    </row>
    <row r="16" spans="1:20" ht="24" customHeight="1">
      <c r="A16" s="45"/>
      <c r="B16" s="45"/>
      <c r="C16" s="45" t="s">
        <v>235</v>
      </c>
      <c r="D16" s="117" t="s">
        <v>236</v>
      </c>
      <c r="E16" s="116" t="s">
        <v>237</v>
      </c>
      <c r="F16" s="58">
        <f t="shared" si="0"/>
        <v>729.29</v>
      </c>
      <c r="G16" s="58"/>
      <c r="H16" s="58">
        <v>62.29</v>
      </c>
      <c r="I16" s="58"/>
      <c r="J16" s="22"/>
      <c r="K16" s="23">
        <v>667</v>
      </c>
      <c r="L16" s="58">
        <v>667</v>
      </c>
      <c r="M16" s="22"/>
      <c r="N16" s="23"/>
      <c r="O16" s="58"/>
      <c r="P16" s="58"/>
      <c r="Q16" s="58"/>
      <c r="R16" s="22"/>
      <c r="S16" s="23"/>
      <c r="T16" s="22"/>
    </row>
    <row r="17" spans="1:20" ht="24" customHeight="1">
      <c r="A17" s="45"/>
      <c r="B17" s="45" t="s">
        <v>230</v>
      </c>
      <c r="C17" s="45" t="s">
        <v>233</v>
      </c>
      <c r="D17" s="115" t="s">
        <v>226</v>
      </c>
      <c r="E17" s="116" t="s">
        <v>238</v>
      </c>
      <c r="F17" s="58">
        <f t="shared" si="0"/>
        <v>2130.5699999999997</v>
      </c>
      <c r="G17" s="58"/>
      <c r="H17" s="58">
        <v>1513.57</v>
      </c>
      <c r="I17" s="58"/>
      <c r="J17" s="22"/>
      <c r="K17" s="23">
        <v>617</v>
      </c>
      <c r="L17" s="58">
        <v>617</v>
      </c>
      <c r="M17" s="22"/>
      <c r="N17" s="23"/>
      <c r="O17" s="58"/>
      <c r="P17" s="58"/>
      <c r="Q17" s="58"/>
      <c r="R17" s="22"/>
      <c r="S17" s="23"/>
      <c r="T17" s="22"/>
    </row>
    <row r="18" spans="1:20" ht="24" customHeight="1">
      <c r="A18" s="45"/>
      <c r="B18" s="45" t="s">
        <v>233</v>
      </c>
      <c r="C18" s="45" t="s">
        <v>222</v>
      </c>
      <c r="D18" s="115" t="s">
        <v>228</v>
      </c>
      <c r="E18" s="116" t="s">
        <v>239</v>
      </c>
      <c r="F18" s="58">
        <f t="shared" si="0"/>
        <v>105.39</v>
      </c>
      <c r="G18" s="58"/>
      <c r="H18" s="58">
        <v>105.39</v>
      </c>
      <c r="I18" s="58"/>
      <c r="J18" s="22"/>
      <c r="K18" s="23"/>
      <c r="L18" s="58"/>
      <c r="M18" s="22"/>
      <c r="N18" s="23"/>
      <c r="O18" s="58"/>
      <c r="P18" s="58"/>
      <c r="Q18" s="58"/>
      <c r="R18" s="22"/>
      <c r="S18" s="23"/>
      <c r="T18" s="22"/>
    </row>
    <row r="19" spans="1:20" ht="24" customHeight="1">
      <c r="A19" s="45"/>
      <c r="B19" s="45" t="s">
        <v>240</v>
      </c>
      <c r="C19" s="45" t="s">
        <v>222</v>
      </c>
      <c r="D19" s="115" t="s">
        <v>226</v>
      </c>
      <c r="E19" s="116" t="s">
        <v>241</v>
      </c>
      <c r="F19" s="58">
        <f t="shared" si="0"/>
        <v>178.78</v>
      </c>
      <c r="G19" s="58"/>
      <c r="H19" s="58">
        <v>178.78</v>
      </c>
      <c r="I19" s="58"/>
      <c r="J19" s="22"/>
      <c r="K19" s="23"/>
      <c r="L19" s="58"/>
      <c r="M19" s="22"/>
      <c r="N19" s="23"/>
      <c r="O19" s="58"/>
      <c r="P19" s="58"/>
      <c r="Q19" s="58"/>
      <c r="R19" s="22"/>
      <c r="S19" s="23"/>
      <c r="T19" s="22"/>
    </row>
    <row r="20" spans="1:20" ht="24" customHeight="1">
      <c r="A20" s="45"/>
      <c r="B20" s="45" t="s">
        <v>242</v>
      </c>
      <c r="C20" s="45" t="s">
        <v>222</v>
      </c>
      <c r="D20" s="115" t="s">
        <v>226</v>
      </c>
      <c r="E20" s="116" t="s">
        <v>243</v>
      </c>
      <c r="F20" s="58">
        <f t="shared" si="0"/>
        <v>235.26</v>
      </c>
      <c r="G20" s="58"/>
      <c r="H20" s="58">
        <v>235.26</v>
      </c>
      <c r="I20" s="58"/>
      <c r="J20" s="22"/>
      <c r="K20" s="23"/>
      <c r="L20" s="58"/>
      <c r="M20" s="22"/>
      <c r="N20" s="23"/>
      <c r="O20" s="58"/>
      <c r="P20" s="58"/>
      <c r="Q20" s="58"/>
      <c r="R20" s="22"/>
      <c r="S20" s="23"/>
      <c r="T20" s="22"/>
    </row>
    <row r="21" spans="1:20" ht="24" customHeight="1">
      <c r="A21" s="45"/>
      <c r="B21" s="45"/>
      <c r="C21" s="45" t="s">
        <v>230</v>
      </c>
      <c r="D21" s="115" t="s">
        <v>228</v>
      </c>
      <c r="E21" s="116" t="s">
        <v>244</v>
      </c>
      <c r="F21" s="58">
        <f t="shared" si="0"/>
        <v>571.58</v>
      </c>
      <c r="G21" s="58"/>
      <c r="H21" s="58">
        <v>571.58</v>
      </c>
      <c r="I21" s="58"/>
      <c r="J21" s="22"/>
      <c r="K21" s="23"/>
      <c r="L21" s="58"/>
      <c r="M21" s="22"/>
      <c r="N21" s="23"/>
      <c r="O21" s="58"/>
      <c r="P21" s="58"/>
      <c r="Q21" s="58"/>
      <c r="R21" s="22"/>
      <c r="S21" s="23"/>
      <c r="T21" s="22"/>
    </row>
    <row r="22" spans="1:20" ht="24" customHeight="1">
      <c r="A22" s="45"/>
      <c r="B22" s="45" t="s">
        <v>245</v>
      </c>
      <c r="C22" s="45" t="s">
        <v>235</v>
      </c>
      <c r="D22" s="118" t="s">
        <v>223</v>
      </c>
      <c r="E22" s="116" t="s">
        <v>246</v>
      </c>
      <c r="F22" s="58">
        <f t="shared" si="0"/>
        <v>1854</v>
      </c>
      <c r="G22" s="58"/>
      <c r="H22" s="58">
        <v>1854</v>
      </c>
      <c r="I22" s="58"/>
      <c r="J22" s="22"/>
      <c r="K22" s="23"/>
      <c r="L22" s="58"/>
      <c r="M22" s="22"/>
      <c r="N22" s="23"/>
      <c r="O22" s="58"/>
      <c r="P22" s="58"/>
      <c r="Q22" s="58"/>
      <c r="R22" s="22"/>
      <c r="S22" s="23"/>
      <c r="T22" s="22"/>
    </row>
    <row r="23" spans="1:20" ht="24" customHeight="1">
      <c r="A23" s="45"/>
      <c r="B23" s="45" t="s">
        <v>235</v>
      </c>
      <c r="C23" s="45" t="s">
        <v>235</v>
      </c>
      <c r="D23" s="115" t="s">
        <v>226</v>
      </c>
      <c r="E23" s="116" t="s">
        <v>247</v>
      </c>
      <c r="F23" s="58">
        <f t="shared" si="0"/>
        <v>742.11</v>
      </c>
      <c r="G23" s="58"/>
      <c r="H23" s="58">
        <v>742.11</v>
      </c>
      <c r="I23" s="58"/>
      <c r="J23" s="22"/>
      <c r="K23" s="23"/>
      <c r="L23" s="58"/>
      <c r="M23" s="22"/>
      <c r="N23" s="23"/>
      <c r="O23" s="58"/>
      <c r="P23" s="58"/>
      <c r="Q23" s="58"/>
      <c r="R23" s="22"/>
      <c r="S23" s="23"/>
      <c r="T23" s="22"/>
    </row>
    <row r="24" spans="1:20" ht="24" customHeight="1">
      <c r="A24" s="45" t="s">
        <v>248</v>
      </c>
      <c r="B24" s="45"/>
      <c r="C24" s="45"/>
      <c r="D24" s="45"/>
      <c r="E24" s="45" t="s">
        <v>292</v>
      </c>
      <c r="F24" s="58">
        <f>SUM(F25:F41)</f>
        <v>2121.02</v>
      </c>
      <c r="G24" s="58"/>
      <c r="H24" s="58">
        <f>SUM(H25:H41)</f>
        <v>2121.02</v>
      </c>
      <c r="I24" s="58"/>
      <c r="J24" s="22"/>
      <c r="K24" s="23"/>
      <c r="L24" s="58"/>
      <c r="M24" s="22"/>
      <c r="N24" s="23"/>
      <c r="O24" s="58"/>
      <c r="P24" s="58"/>
      <c r="Q24" s="58"/>
      <c r="R24" s="22"/>
      <c r="S24" s="23"/>
      <c r="T24" s="22"/>
    </row>
    <row r="25" spans="1:20" ht="24" customHeight="1">
      <c r="A25" s="45"/>
      <c r="B25" s="45" t="s">
        <v>222</v>
      </c>
      <c r="C25" s="45" t="s">
        <v>222</v>
      </c>
      <c r="D25" s="119" t="s">
        <v>249</v>
      </c>
      <c r="E25" s="45" t="s">
        <v>224</v>
      </c>
      <c r="F25" s="58">
        <f t="shared" si="0"/>
        <v>305.54</v>
      </c>
      <c r="G25" s="58"/>
      <c r="H25" s="58">
        <v>305.54</v>
      </c>
      <c r="I25" s="58"/>
      <c r="J25" s="22"/>
      <c r="K25" s="23"/>
      <c r="L25" s="58"/>
      <c r="M25" s="22"/>
      <c r="N25" s="23"/>
      <c r="O25" s="58"/>
      <c r="P25" s="58"/>
      <c r="Q25" s="58"/>
      <c r="R25" s="22"/>
      <c r="S25" s="23"/>
      <c r="T25" s="22"/>
    </row>
    <row r="26" spans="1:20" ht="24" customHeight="1">
      <c r="A26" s="45"/>
      <c r="B26" s="45"/>
      <c r="C26" s="45" t="s">
        <v>233</v>
      </c>
      <c r="D26" s="115" t="s">
        <v>250</v>
      </c>
      <c r="E26" s="45" t="s">
        <v>251</v>
      </c>
      <c r="F26" s="58">
        <f t="shared" si="0"/>
        <v>86.46</v>
      </c>
      <c r="G26" s="58"/>
      <c r="H26" s="58">
        <v>86.46</v>
      </c>
      <c r="I26" s="58"/>
      <c r="J26" s="22"/>
      <c r="K26" s="23"/>
      <c r="L26" s="58"/>
      <c r="M26" s="22"/>
      <c r="N26" s="23"/>
      <c r="O26" s="58"/>
      <c r="P26" s="58"/>
      <c r="Q26" s="58"/>
      <c r="R26" s="22"/>
      <c r="S26" s="23"/>
      <c r="T26" s="22"/>
    </row>
    <row r="27" spans="1:20" ht="24" customHeight="1">
      <c r="A27" s="45"/>
      <c r="B27" s="45"/>
      <c r="C27" s="45" t="s">
        <v>252</v>
      </c>
      <c r="D27" s="119" t="s">
        <v>253</v>
      </c>
      <c r="E27" s="45" t="s">
        <v>254</v>
      </c>
      <c r="F27" s="58">
        <f t="shared" si="0"/>
        <v>50</v>
      </c>
      <c r="G27" s="58"/>
      <c r="H27" s="58">
        <v>50</v>
      </c>
      <c r="I27" s="58"/>
      <c r="J27" s="22"/>
      <c r="K27" s="23"/>
      <c r="L27" s="58"/>
      <c r="M27" s="22"/>
      <c r="N27" s="23"/>
      <c r="O27" s="58"/>
      <c r="P27" s="58"/>
      <c r="Q27" s="58"/>
      <c r="R27" s="22"/>
      <c r="S27" s="23"/>
      <c r="T27" s="22"/>
    </row>
    <row r="28" spans="1:20" ht="24" customHeight="1">
      <c r="A28" s="45"/>
      <c r="B28" s="45"/>
      <c r="C28" s="45" t="s">
        <v>240</v>
      </c>
      <c r="D28" s="115" t="s">
        <v>255</v>
      </c>
      <c r="E28" s="116" t="s">
        <v>256</v>
      </c>
      <c r="F28" s="58">
        <f t="shared" si="0"/>
        <v>105.62</v>
      </c>
      <c r="G28" s="100"/>
      <c r="H28" s="58">
        <v>105.62</v>
      </c>
      <c r="I28" s="281"/>
      <c r="J28" s="100"/>
      <c r="K28" s="100"/>
      <c r="L28" s="100"/>
      <c r="M28" s="100"/>
      <c r="N28" s="100"/>
      <c r="O28" s="100"/>
      <c r="P28" s="100"/>
      <c r="Q28" s="100"/>
      <c r="R28" s="100"/>
      <c r="S28" s="100"/>
      <c r="T28" s="100"/>
    </row>
    <row r="29" spans="1:20" ht="24" customHeight="1">
      <c r="A29" s="45"/>
      <c r="B29" s="45"/>
      <c r="C29" s="45" t="s">
        <v>293</v>
      </c>
      <c r="D29" s="115" t="s">
        <v>294</v>
      </c>
      <c r="E29" s="116" t="s">
        <v>295</v>
      </c>
      <c r="F29" s="58">
        <f t="shared" si="0"/>
        <v>5</v>
      </c>
      <c r="G29" s="100"/>
      <c r="H29" s="58">
        <v>5</v>
      </c>
      <c r="I29" s="281"/>
      <c r="J29" s="100"/>
      <c r="K29" s="100"/>
      <c r="L29" s="100"/>
      <c r="M29" s="100"/>
      <c r="N29" s="100"/>
      <c r="O29" s="100"/>
      <c r="P29" s="100"/>
      <c r="Q29" s="100"/>
      <c r="R29" s="100"/>
      <c r="S29" s="100"/>
      <c r="T29" s="100"/>
    </row>
    <row r="30" spans="1:20" ht="24" customHeight="1">
      <c r="A30" s="45"/>
      <c r="B30" s="45"/>
      <c r="C30" s="45" t="s">
        <v>245</v>
      </c>
      <c r="D30" s="119" t="s">
        <v>257</v>
      </c>
      <c r="E30" s="116" t="s">
        <v>258</v>
      </c>
      <c r="F30" s="58">
        <f t="shared" si="0"/>
        <v>141.7</v>
      </c>
      <c r="G30" s="100"/>
      <c r="H30" s="58">
        <v>141.7</v>
      </c>
      <c r="I30" s="281"/>
      <c r="J30" s="100"/>
      <c r="K30" s="100"/>
      <c r="L30" s="100"/>
      <c r="M30" s="100"/>
      <c r="N30" s="100"/>
      <c r="O30" s="100"/>
      <c r="P30" s="100"/>
      <c r="Q30" s="100"/>
      <c r="R30" s="100"/>
      <c r="S30" s="100"/>
      <c r="T30" s="100"/>
    </row>
    <row r="31" spans="1:20" ht="24" customHeight="1">
      <c r="A31" s="45"/>
      <c r="B31" s="45"/>
      <c r="C31" s="45" t="s">
        <v>259</v>
      </c>
      <c r="D31" s="118" t="s">
        <v>260</v>
      </c>
      <c r="E31" s="45" t="s">
        <v>261</v>
      </c>
      <c r="F31" s="58">
        <f t="shared" si="0"/>
        <v>25</v>
      </c>
      <c r="G31" s="100"/>
      <c r="H31" s="58">
        <v>25</v>
      </c>
      <c r="I31" s="281"/>
      <c r="J31" s="100"/>
      <c r="K31" s="100"/>
      <c r="L31" s="100"/>
      <c r="M31" s="100"/>
      <c r="N31" s="100"/>
      <c r="O31" s="100"/>
      <c r="P31" s="100"/>
      <c r="Q31" s="100"/>
      <c r="R31" s="100"/>
      <c r="S31" s="100"/>
      <c r="T31" s="100"/>
    </row>
    <row r="32" spans="1:20" ht="24" customHeight="1">
      <c r="A32" s="45"/>
      <c r="B32" s="45"/>
      <c r="C32" s="45" t="s">
        <v>262</v>
      </c>
      <c r="D32" s="118" t="s">
        <v>263</v>
      </c>
      <c r="E32" s="45" t="s">
        <v>264</v>
      </c>
      <c r="F32" s="58">
        <f t="shared" si="0"/>
        <v>48.92</v>
      </c>
      <c r="G32" s="100"/>
      <c r="H32" s="58">
        <v>48.92</v>
      </c>
      <c r="I32" s="281"/>
      <c r="J32" s="100"/>
      <c r="K32" s="100"/>
      <c r="L32" s="100"/>
      <c r="M32" s="100"/>
      <c r="N32" s="100"/>
      <c r="O32" s="100"/>
      <c r="P32" s="100"/>
      <c r="Q32" s="100"/>
      <c r="R32" s="100"/>
      <c r="S32" s="100"/>
      <c r="T32" s="100"/>
    </row>
    <row r="33" spans="1:20" ht="24" customHeight="1">
      <c r="A33" s="45"/>
      <c r="B33" s="45"/>
      <c r="C33" s="45" t="s">
        <v>235</v>
      </c>
      <c r="D33" s="118" t="s">
        <v>260</v>
      </c>
      <c r="E33" s="45" t="s">
        <v>265</v>
      </c>
      <c r="F33" s="58">
        <f t="shared" si="0"/>
        <v>5</v>
      </c>
      <c r="G33" s="100"/>
      <c r="H33" s="58">
        <v>5</v>
      </c>
      <c r="I33" s="281"/>
      <c r="J33" s="100"/>
      <c r="K33" s="100"/>
      <c r="L33" s="100"/>
      <c r="M33" s="100"/>
      <c r="N33" s="100"/>
      <c r="O33" s="100"/>
      <c r="P33" s="100"/>
      <c r="Q33" s="100"/>
      <c r="R33" s="100"/>
      <c r="S33" s="100"/>
      <c r="T33" s="100"/>
    </row>
    <row r="34" spans="1:20" ht="24" customHeight="1">
      <c r="A34" s="45"/>
      <c r="B34" s="45" t="s">
        <v>225</v>
      </c>
      <c r="C34" s="45" t="s">
        <v>233</v>
      </c>
      <c r="D34" s="119" t="s">
        <v>266</v>
      </c>
      <c r="E34" s="45" t="s">
        <v>267</v>
      </c>
      <c r="F34" s="58">
        <f t="shared" si="0"/>
        <v>142.43</v>
      </c>
      <c r="G34" s="100"/>
      <c r="H34" s="58">
        <v>142.43</v>
      </c>
      <c r="I34" s="281"/>
      <c r="J34" s="100"/>
      <c r="K34" s="100"/>
      <c r="L34" s="100"/>
      <c r="M34" s="100"/>
      <c r="N34" s="100"/>
      <c r="O34" s="100"/>
      <c r="P34" s="100"/>
      <c r="Q34" s="100"/>
      <c r="R34" s="100"/>
      <c r="S34" s="100"/>
      <c r="T34" s="100"/>
    </row>
    <row r="35" spans="1:20" ht="24" customHeight="1">
      <c r="A35" s="45"/>
      <c r="B35" s="45"/>
      <c r="C35" s="45" t="s">
        <v>268</v>
      </c>
      <c r="D35" s="115" t="s">
        <v>260</v>
      </c>
      <c r="E35" s="116" t="s">
        <v>269</v>
      </c>
      <c r="F35" s="58">
        <f t="shared" si="0"/>
        <v>251.22</v>
      </c>
      <c r="G35" s="100"/>
      <c r="H35" s="58">
        <v>251.22</v>
      </c>
      <c r="I35" s="281"/>
      <c r="J35" s="100"/>
      <c r="K35" s="100"/>
      <c r="L35" s="100"/>
      <c r="M35" s="100"/>
      <c r="N35" s="100"/>
      <c r="O35" s="100"/>
      <c r="P35" s="100"/>
      <c r="Q35" s="100"/>
      <c r="R35" s="100"/>
      <c r="S35" s="100"/>
      <c r="T35" s="100"/>
    </row>
    <row r="36" spans="1:20" ht="24" customHeight="1">
      <c r="A36" s="45"/>
      <c r="B36" s="45"/>
      <c r="C36" s="45" t="s">
        <v>252</v>
      </c>
      <c r="D36" s="115" t="s">
        <v>270</v>
      </c>
      <c r="E36" s="116" t="s">
        <v>271</v>
      </c>
      <c r="F36" s="58">
        <f t="shared" si="0"/>
        <v>41.85</v>
      </c>
      <c r="G36" s="100"/>
      <c r="H36" s="58">
        <v>41.85</v>
      </c>
      <c r="I36" s="281"/>
      <c r="J36" s="100"/>
      <c r="K36" s="100"/>
      <c r="L36" s="100"/>
      <c r="M36" s="100"/>
      <c r="N36" s="100"/>
      <c r="O36" s="100"/>
      <c r="P36" s="100"/>
      <c r="Q36" s="100"/>
      <c r="R36" s="100"/>
      <c r="S36" s="100"/>
      <c r="T36" s="100"/>
    </row>
    <row r="37" spans="1:20" ht="24" customHeight="1">
      <c r="A37" s="45"/>
      <c r="B37" s="45" t="s">
        <v>230</v>
      </c>
      <c r="C37" s="45" t="s">
        <v>240</v>
      </c>
      <c r="D37" s="115" t="s">
        <v>236</v>
      </c>
      <c r="E37" s="116" t="s">
        <v>272</v>
      </c>
      <c r="F37" s="58">
        <f t="shared" si="0"/>
        <v>37.95</v>
      </c>
      <c r="G37" s="100"/>
      <c r="H37" s="58">
        <v>37.95</v>
      </c>
      <c r="I37" s="281"/>
      <c r="J37" s="100"/>
      <c r="K37" s="100"/>
      <c r="L37" s="100"/>
      <c r="M37" s="100"/>
      <c r="N37" s="100"/>
      <c r="O37" s="100"/>
      <c r="P37" s="100"/>
      <c r="Q37" s="100"/>
      <c r="R37" s="100"/>
      <c r="S37" s="100"/>
      <c r="T37" s="100"/>
    </row>
    <row r="38" spans="1:20" ht="24" customHeight="1">
      <c r="A38" s="45"/>
      <c r="B38" s="45" t="s">
        <v>329</v>
      </c>
      <c r="C38" s="45" t="s">
        <v>222</v>
      </c>
      <c r="D38" s="115" t="s">
        <v>223</v>
      </c>
      <c r="E38" s="116" t="s">
        <v>224</v>
      </c>
      <c r="F38" s="58">
        <f t="shared" si="0"/>
        <v>47.9</v>
      </c>
      <c r="G38" s="100"/>
      <c r="H38" s="58">
        <v>47.9</v>
      </c>
      <c r="I38" s="281"/>
      <c r="J38" s="100"/>
      <c r="K38" s="100"/>
      <c r="L38" s="100"/>
      <c r="M38" s="100"/>
      <c r="N38" s="100"/>
      <c r="O38" s="100"/>
      <c r="P38" s="100"/>
      <c r="Q38" s="100"/>
      <c r="R38" s="100"/>
      <c r="S38" s="100"/>
      <c r="T38" s="100"/>
    </row>
    <row r="39" spans="1:20" ht="24" customHeight="1">
      <c r="A39" s="45"/>
      <c r="B39" s="45"/>
      <c r="C39" s="45" t="s">
        <v>235</v>
      </c>
      <c r="D39" s="115" t="s">
        <v>223</v>
      </c>
      <c r="E39" s="116" t="s">
        <v>273</v>
      </c>
      <c r="F39" s="58">
        <f t="shared" si="0"/>
        <v>269.57</v>
      </c>
      <c r="G39" s="100"/>
      <c r="H39" s="58">
        <v>269.57</v>
      </c>
      <c r="I39" s="281"/>
      <c r="J39" s="100"/>
      <c r="K39" s="100"/>
      <c r="L39" s="100"/>
      <c r="M39" s="100"/>
      <c r="N39" s="100"/>
      <c r="O39" s="100"/>
      <c r="P39" s="100"/>
      <c r="Q39" s="100"/>
      <c r="R39" s="100"/>
      <c r="S39" s="100"/>
      <c r="T39" s="100"/>
    </row>
    <row r="40" spans="1:20" ht="24" customHeight="1">
      <c r="A40" s="45"/>
      <c r="B40" s="45" t="s">
        <v>293</v>
      </c>
      <c r="C40" s="45" t="s">
        <v>296</v>
      </c>
      <c r="D40" s="121" t="s">
        <v>298</v>
      </c>
      <c r="E40" s="122" t="s">
        <v>297</v>
      </c>
      <c r="F40" s="58">
        <f t="shared" si="0"/>
        <v>503.06</v>
      </c>
      <c r="G40" s="100"/>
      <c r="H40" s="58">
        <v>503.06</v>
      </c>
      <c r="I40" s="281"/>
      <c r="J40" s="100"/>
      <c r="K40" s="100"/>
      <c r="L40" s="100"/>
      <c r="M40" s="100"/>
      <c r="N40" s="100"/>
      <c r="O40" s="100"/>
      <c r="P40" s="100"/>
      <c r="Q40" s="100"/>
      <c r="R40" s="100"/>
      <c r="S40" s="100"/>
      <c r="T40" s="100"/>
    </row>
    <row r="41" spans="1:20" ht="24" customHeight="1">
      <c r="A41" s="45"/>
      <c r="B41" s="45" t="s">
        <v>293</v>
      </c>
      <c r="C41" s="45" t="s">
        <v>299</v>
      </c>
      <c r="D41" s="121" t="s">
        <v>294</v>
      </c>
      <c r="E41" s="122" t="s">
        <v>300</v>
      </c>
      <c r="F41" s="58">
        <f t="shared" si="0"/>
        <v>53.8</v>
      </c>
      <c r="G41" s="100"/>
      <c r="H41" s="58">
        <v>53.8</v>
      </c>
      <c r="I41" s="281"/>
      <c r="J41" s="100"/>
      <c r="K41" s="100"/>
      <c r="L41" s="100"/>
      <c r="M41" s="100"/>
      <c r="N41" s="100"/>
      <c r="O41" s="100"/>
      <c r="P41" s="100"/>
      <c r="Q41" s="100"/>
      <c r="R41" s="100"/>
      <c r="S41" s="100"/>
      <c r="T41" s="100"/>
    </row>
    <row r="42" spans="1:20" ht="24" customHeight="1">
      <c r="A42" s="45" t="s">
        <v>274</v>
      </c>
      <c r="B42" s="45"/>
      <c r="C42" s="45"/>
      <c r="D42" s="45"/>
      <c r="E42" s="45" t="s">
        <v>309</v>
      </c>
      <c r="F42" s="58">
        <f>SUM(F43:F46)</f>
        <v>12445.73</v>
      </c>
      <c r="G42" s="58"/>
      <c r="H42" s="58">
        <f>SUM(H43:H46)</f>
        <v>12445.73</v>
      </c>
      <c r="I42" s="281"/>
      <c r="J42" s="100"/>
      <c r="K42" s="100"/>
      <c r="L42" s="100"/>
      <c r="M42" s="100"/>
      <c r="N42" s="100"/>
      <c r="O42" s="100"/>
      <c r="P42" s="100"/>
      <c r="Q42" s="100"/>
      <c r="R42" s="100"/>
      <c r="S42" s="100"/>
      <c r="T42" s="100"/>
    </row>
    <row r="43" spans="1:20" ht="24" customHeight="1">
      <c r="A43" s="45"/>
      <c r="B43" s="45" t="s">
        <v>268</v>
      </c>
      <c r="C43" s="45" t="s">
        <v>222</v>
      </c>
      <c r="D43" s="115" t="s">
        <v>223</v>
      </c>
      <c r="E43" s="116" t="s">
        <v>275</v>
      </c>
      <c r="F43" s="58">
        <f t="shared" si="0"/>
        <v>21.82</v>
      </c>
      <c r="G43" s="100"/>
      <c r="H43" s="58">
        <v>21.82</v>
      </c>
      <c r="I43" s="281"/>
      <c r="J43" s="100"/>
      <c r="K43" s="100"/>
      <c r="L43" s="100"/>
      <c r="M43" s="100"/>
      <c r="N43" s="100"/>
      <c r="O43" s="100"/>
      <c r="P43" s="100"/>
      <c r="Q43" s="100"/>
      <c r="R43" s="100"/>
      <c r="S43" s="100"/>
      <c r="T43" s="100"/>
    </row>
    <row r="44" spans="1:20" ht="24" customHeight="1">
      <c r="A44" s="45"/>
      <c r="B44" s="45"/>
      <c r="C44" s="45" t="s">
        <v>225</v>
      </c>
      <c r="D44" s="115" t="s">
        <v>228</v>
      </c>
      <c r="E44" s="116" t="s">
        <v>276</v>
      </c>
      <c r="F44" s="58">
        <f t="shared" si="0"/>
        <v>4386.55</v>
      </c>
      <c r="G44" s="100"/>
      <c r="H44" s="58">
        <v>4386.55</v>
      </c>
      <c r="I44" s="281"/>
      <c r="J44" s="100"/>
      <c r="K44" s="100"/>
      <c r="L44" s="100"/>
      <c r="M44" s="100"/>
      <c r="N44" s="100"/>
      <c r="O44" s="100"/>
      <c r="P44" s="100"/>
      <c r="Q44" s="100"/>
      <c r="R44" s="100"/>
      <c r="S44" s="100"/>
      <c r="T44" s="100"/>
    </row>
    <row r="45" spans="1:20" ht="24" customHeight="1">
      <c r="A45" s="45"/>
      <c r="B45" s="45"/>
      <c r="C45" s="45" t="s">
        <v>268</v>
      </c>
      <c r="D45" s="115" t="s">
        <v>231</v>
      </c>
      <c r="E45" s="120" t="s">
        <v>277</v>
      </c>
      <c r="F45" s="58">
        <f t="shared" si="0"/>
        <v>8018.62</v>
      </c>
      <c r="G45" s="100"/>
      <c r="H45" s="58">
        <v>8018.62</v>
      </c>
      <c r="I45" s="281"/>
      <c r="J45" s="100"/>
      <c r="K45" s="100"/>
      <c r="L45" s="100"/>
      <c r="M45" s="100"/>
      <c r="N45" s="100"/>
      <c r="O45" s="100"/>
      <c r="P45" s="100"/>
      <c r="Q45" s="100"/>
      <c r="R45" s="100"/>
      <c r="S45" s="100"/>
      <c r="T45" s="100"/>
    </row>
    <row r="46" spans="1:20" ht="24" customHeight="1">
      <c r="A46" s="45"/>
      <c r="B46" s="45"/>
      <c r="C46" s="45" t="s">
        <v>252</v>
      </c>
      <c r="D46" s="115" t="s">
        <v>231</v>
      </c>
      <c r="E46" s="120" t="s">
        <v>278</v>
      </c>
      <c r="F46" s="58">
        <f t="shared" si="0"/>
        <v>18.74</v>
      </c>
      <c r="G46" s="100"/>
      <c r="H46" s="58">
        <v>18.74</v>
      </c>
      <c r="I46" s="281"/>
      <c r="J46" s="100"/>
      <c r="K46" s="100"/>
      <c r="L46" s="100"/>
      <c r="M46" s="100"/>
      <c r="N46" s="100"/>
      <c r="O46" s="100"/>
      <c r="P46" s="100"/>
      <c r="Q46" s="100"/>
      <c r="R46" s="100"/>
      <c r="S46" s="100"/>
      <c r="T46" s="100"/>
    </row>
    <row r="47" spans="1:20" ht="24" customHeight="1">
      <c r="A47" s="45" t="s">
        <v>279</v>
      </c>
      <c r="B47" s="45"/>
      <c r="C47" s="45"/>
      <c r="D47" s="45"/>
      <c r="E47" s="45" t="s">
        <v>308</v>
      </c>
      <c r="F47" s="58">
        <f>SUM(F48:F49)</f>
        <v>2404.4900000000002</v>
      </c>
      <c r="G47" s="58"/>
      <c r="H47" s="58">
        <f>SUM(H48:H49)</f>
        <v>2404.4900000000002</v>
      </c>
      <c r="I47" s="281"/>
      <c r="J47" s="100"/>
      <c r="K47" s="100"/>
      <c r="L47" s="100"/>
      <c r="M47" s="100"/>
      <c r="N47" s="100"/>
      <c r="O47" s="100"/>
      <c r="P47" s="100"/>
      <c r="Q47" s="100"/>
      <c r="R47" s="100"/>
      <c r="S47" s="100"/>
      <c r="T47" s="100"/>
    </row>
    <row r="48" spans="1:20" ht="24" customHeight="1">
      <c r="A48" s="45"/>
      <c r="B48" s="45" t="s">
        <v>259</v>
      </c>
      <c r="C48" s="45" t="s">
        <v>222</v>
      </c>
      <c r="D48" s="115" t="s">
        <v>280</v>
      </c>
      <c r="E48" s="120" t="s">
        <v>281</v>
      </c>
      <c r="F48" s="58">
        <f t="shared" si="0"/>
        <v>20.67</v>
      </c>
      <c r="G48" s="100"/>
      <c r="H48" s="58">
        <v>20.67</v>
      </c>
      <c r="I48" s="281"/>
      <c r="J48" s="100"/>
      <c r="K48" s="100"/>
      <c r="L48" s="100"/>
      <c r="M48" s="100"/>
      <c r="N48" s="100"/>
      <c r="O48" s="100"/>
      <c r="P48" s="100"/>
      <c r="Q48" s="100"/>
      <c r="R48" s="100"/>
      <c r="S48" s="100"/>
      <c r="T48" s="100"/>
    </row>
    <row r="49" spans="1:20" ht="24" customHeight="1">
      <c r="A49" s="45"/>
      <c r="B49" s="45"/>
      <c r="C49" s="45" t="s">
        <v>225</v>
      </c>
      <c r="D49" s="115" t="s">
        <v>228</v>
      </c>
      <c r="E49" s="120" t="s">
        <v>282</v>
      </c>
      <c r="F49" s="58">
        <f t="shared" si="0"/>
        <v>2383.82</v>
      </c>
      <c r="G49" s="100"/>
      <c r="H49" s="58">
        <v>2383.82</v>
      </c>
      <c r="I49" s="281"/>
      <c r="J49" s="100"/>
      <c r="K49" s="100"/>
      <c r="L49" s="100"/>
      <c r="M49" s="100"/>
      <c r="N49" s="100"/>
      <c r="O49" s="100"/>
      <c r="P49" s="100"/>
      <c r="Q49" s="100"/>
      <c r="R49" s="100"/>
      <c r="S49" s="100"/>
      <c r="T49" s="100"/>
    </row>
    <row r="50" spans="1:20" ht="24" customHeight="1">
      <c r="A50" s="45" t="s">
        <v>283</v>
      </c>
      <c r="B50" s="45"/>
      <c r="C50" s="45"/>
      <c r="D50" s="45"/>
      <c r="E50" s="45" t="s">
        <v>307</v>
      </c>
      <c r="F50" s="58">
        <f>SUM(F51:F52)</f>
        <v>235.46</v>
      </c>
      <c r="G50" s="58"/>
      <c r="H50" s="58">
        <f>SUM(H51:H52)</f>
        <v>235.46</v>
      </c>
      <c r="I50" s="281"/>
      <c r="J50" s="100"/>
      <c r="K50" s="100"/>
      <c r="L50" s="100"/>
      <c r="M50" s="100"/>
      <c r="N50" s="100"/>
      <c r="O50" s="100"/>
      <c r="P50" s="100"/>
      <c r="Q50" s="100"/>
      <c r="R50" s="100"/>
      <c r="S50" s="100"/>
      <c r="T50" s="100"/>
    </row>
    <row r="51" spans="1:20" ht="24" customHeight="1">
      <c r="A51" s="45"/>
      <c r="B51" s="45" t="s">
        <v>301</v>
      </c>
      <c r="C51" s="45" t="s">
        <v>302</v>
      </c>
      <c r="D51" s="45" t="s">
        <v>303</v>
      </c>
      <c r="E51" s="45" t="s">
        <v>304</v>
      </c>
      <c r="F51" s="58">
        <v>5</v>
      </c>
      <c r="G51" s="100"/>
      <c r="H51" s="58">
        <v>5</v>
      </c>
      <c r="I51" s="281"/>
      <c r="J51" s="100"/>
      <c r="K51" s="100"/>
      <c r="L51" s="100"/>
      <c r="M51" s="100"/>
      <c r="N51" s="100"/>
      <c r="O51" s="100"/>
      <c r="P51" s="100"/>
      <c r="Q51" s="100"/>
      <c r="R51" s="100"/>
      <c r="S51" s="100"/>
      <c r="T51" s="100"/>
    </row>
    <row r="52" spans="1:20" ht="24" customHeight="1">
      <c r="A52" s="45"/>
      <c r="B52" s="45" t="s">
        <v>230</v>
      </c>
      <c r="C52" s="45" t="s">
        <v>235</v>
      </c>
      <c r="D52" s="119" t="s">
        <v>284</v>
      </c>
      <c r="E52" s="120" t="s">
        <v>285</v>
      </c>
      <c r="F52" s="58">
        <f t="shared" si="0"/>
        <v>230.46</v>
      </c>
      <c r="G52" s="100"/>
      <c r="H52" s="58">
        <v>230.46</v>
      </c>
      <c r="I52" s="281"/>
      <c r="J52" s="100"/>
      <c r="K52" s="100"/>
      <c r="L52" s="100"/>
      <c r="M52" s="100"/>
      <c r="N52" s="100"/>
      <c r="O52" s="100"/>
      <c r="P52" s="100"/>
      <c r="Q52" s="100"/>
      <c r="R52" s="100"/>
      <c r="S52" s="100"/>
      <c r="T52" s="100"/>
    </row>
    <row r="53" spans="1:20" ht="24" customHeight="1">
      <c r="A53" s="45" t="s">
        <v>286</v>
      </c>
      <c r="B53" s="45"/>
      <c r="C53" s="45"/>
      <c r="D53" s="45"/>
      <c r="E53" s="45" t="s">
        <v>306</v>
      </c>
      <c r="F53" s="58">
        <f>H53+K53</f>
        <v>4572.66</v>
      </c>
      <c r="G53" s="100"/>
      <c r="H53" s="58">
        <v>4572.66</v>
      </c>
      <c r="I53" s="281"/>
      <c r="J53" s="100"/>
      <c r="K53" s="100"/>
      <c r="L53" s="100"/>
      <c r="M53" s="100"/>
      <c r="N53" s="100"/>
      <c r="O53" s="100"/>
      <c r="P53" s="100"/>
      <c r="Q53" s="100"/>
      <c r="R53" s="100"/>
      <c r="S53" s="100"/>
      <c r="T53" s="100"/>
    </row>
    <row r="54" spans="1:20" ht="24" customHeight="1">
      <c r="A54" s="45"/>
      <c r="B54" s="45" t="s">
        <v>225</v>
      </c>
      <c r="C54" s="45" t="s">
        <v>222</v>
      </c>
      <c r="D54" s="115" t="s">
        <v>228</v>
      </c>
      <c r="E54" s="120" t="s">
        <v>305</v>
      </c>
      <c r="F54" s="58">
        <f t="shared" si="0"/>
        <v>4572.66</v>
      </c>
      <c r="G54" s="100"/>
      <c r="H54" s="58">
        <v>4572.66</v>
      </c>
      <c r="I54" s="281"/>
      <c r="J54" s="100"/>
      <c r="K54" s="100"/>
      <c r="L54" s="100"/>
      <c r="M54" s="100"/>
      <c r="N54" s="100"/>
      <c r="O54" s="100"/>
      <c r="P54" s="100"/>
      <c r="Q54" s="100"/>
      <c r="R54" s="100"/>
      <c r="S54" s="100"/>
      <c r="T54" s="100"/>
    </row>
    <row r="55" spans="1:20" ht="24" customHeight="1">
      <c r="A55" s="100"/>
      <c r="B55" s="100"/>
      <c r="C55" s="100"/>
      <c r="D55" s="100"/>
      <c r="E55" s="100"/>
      <c r="F55" s="100"/>
      <c r="G55" s="100"/>
      <c r="H55" s="100"/>
      <c r="I55" s="281"/>
      <c r="J55" s="100"/>
      <c r="K55" s="100"/>
      <c r="L55" s="100"/>
      <c r="M55" s="100"/>
      <c r="N55" s="100"/>
      <c r="O55" s="100"/>
      <c r="P55" s="100"/>
      <c r="Q55" s="100"/>
      <c r="R55" s="100"/>
      <c r="S55" s="100"/>
      <c r="T55" s="100"/>
    </row>
    <row r="56" ht="12.75" customHeight="1">
      <c r="I56" s="123"/>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S5:S7"/>
    <mergeCell ref="T5:T7"/>
    <mergeCell ref="O6:O7"/>
    <mergeCell ref="P6:P7"/>
    <mergeCell ref="Q6:Q7"/>
    <mergeCell ref="R6:R7"/>
  </mergeCells>
  <printOptions horizontalCentered="1"/>
  <pageMargins left="0.43" right="0.39" top="0.71" bottom="0.63" header="0.5" footer="0.5"/>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workbookViewId="0" topLeftCell="A1">
      <pane ySplit="7" topLeftCell="BM8" activePane="bottomLeft" state="frozen"/>
      <selection pane="topLeft" activeCell="A1" sqref="A1"/>
      <selection pane="bottomLeft" activeCell="E36" sqref="E36"/>
    </sheetView>
  </sheetViews>
  <sheetFormatPr defaultColWidth="6.875" defaultRowHeight="12.75" customHeight="1"/>
  <cols>
    <col min="1" max="3" width="4.75390625" style="2" customWidth="1"/>
    <col min="4" max="4" width="9.125" style="2" customWidth="1"/>
    <col min="5" max="5" width="40.25390625" style="2" customWidth="1"/>
    <col min="6" max="8" width="12.75390625" style="123" customWidth="1"/>
    <col min="9" max="10" width="12.75390625" style="2" customWidth="1"/>
    <col min="11" max="12" width="8.00390625" style="2" customWidth="1"/>
    <col min="13" max="16384" width="6.875" style="2" customWidth="1"/>
  </cols>
  <sheetData>
    <row r="1" spans="1:4" ht="24" customHeight="1">
      <c r="A1" s="205"/>
      <c r="B1" s="205"/>
      <c r="C1" s="205"/>
      <c r="D1" s="205"/>
    </row>
    <row r="2" spans="1:10" ht="19.5" customHeight="1">
      <c r="A2" s="36"/>
      <c r="B2" s="97"/>
      <c r="C2" s="97"/>
      <c r="D2" s="97"/>
      <c r="E2" s="97"/>
      <c r="F2" s="124"/>
      <c r="G2" s="124"/>
      <c r="H2" s="124"/>
      <c r="I2" s="97"/>
      <c r="J2" s="101" t="s">
        <v>51</v>
      </c>
    </row>
    <row r="3" spans="1:10" ht="19.5" customHeight="1">
      <c r="A3" s="209" t="s">
        <v>52</v>
      </c>
      <c r="B3" s="209"/>
      <c r="C3" s="209"/>
      <c r="D3" s="209"/>
      <c r="E3" s="209"/>
      <c r="F3" s="209"/>
      <c r="G3" s="209"/>
      <c r="H3" s="209"/>
      <c r="I3" s="209"/>
      <c r="J3" s="209"/>
    </row>
    <row r="4" spans="1:12" ht="19.5" customHeight="1">
      <c r="A4" s="64" t="s">
        <v>214</v>
      </c>
      <c r="B4" s="64"/>
      <c r="C4" s="64"/>
      <c r="D4" s="64"/>
      <c r="E4" s="64"/>
      <c r="F4" s="125"/>
      <c r="G4" s="125"/>
      <c r="H4" s="125"/>
      <c r="I4" s="98"/>
      <c r="J4" s="8" t="s">
        <v>4</v>
      </c>
      <c r="K4" s="28"/>
      <c r="L4" s="28"/>
    </row>
    <row r="5" spans="1:12" ht="19.5" customHeight="1">
      <c r="A5" s="77" t="s">
        <v>27</v>
      </c>
      <c r="B5" s="77"/>
      <c r="C5" s="77"/>
      <c r="D5" s="77"/>
      <c r="E5" s="77"/>
      <c r="F5" s="221" t="s">
        <v>28</v>
      </c>
      <c r="G5" s="221" t="s">
        <v>53</v>
      </c>
      <c r="H5" s="222" t="s">
        <v>54</v>
      </c>
      <c r="I5" s="220" t="s">
        <v>55</v>
      </c>
      <c r="J5" s="220" t="s">
        <v>56</v>
      </c>
      <c r="K5" s="28"/>
      <c r="L5" s="28"/>
    </row>
    <row r="6" spans="1:12" ht="19.5" customHeight="1">
      <c r="A6" s="77" t="s">
        <v>38</v>
      </c>
      <c r="B6" s="77"/>
      <c r="C6" s="77"/>
      <c r="D6" s="220" t="s">
        <v>39</v>
      </c>
      <c r="E6" s="220" t="s">
        <v>57</v>
      </c>
      <c r="F6" s="221"/>
      <c r="G6" s="221"/>
      <c r="H6" s="222"/>
      <c r="I6" s="220"/>
      <c r="J6" s="220"/>
      <c r="K6" s="28"/>
      <c r="L6" s="28"/>
    </row>
    <row r="7" spans="1:12" ht="20.25" customHeight="1">
      <c r="A7" s="99" t="s">
        <v>48</v>
      </c>
      <c r="B7" s="99" t="s">
        <v>49</v>
      </c>
      <c r="C7" s="78" t="s">
        <v>50</v>
      </c>
      <c r="D7" s="220"/>
      <c r="E7" s="220"/>
      <c r="F7" s="221"/>
      <c r="G7" s="221"/>
      <c r="H7" s="222"/>
      <c r="I7" s="220"/>
      <c r="J7" s="220"/>
      <c r="K7" s="28"/>
      <c r="L7" s="28"/>
    </row>
    <row r="8" spans="1:10" ht="20.25" customHeight="1">
      <c r="A8" s="100"/>
      <c r="B8" s="100"/>
      <c r="C8" s="100"/>
      <c r="D8" s="100"/>
      <c r="E8" s="100"/>
      <c r="F8" s="58">
        <v>76958.05</v>
      </c>
      <c r="G8" s="58">
        <f>F8-H8</f>
        <v>74587.05</v>
      </c>
      <c r="H8" s="58">
        <f>H9+H24+H42+H47+H50+H53</f>
        <v>2371</v>
      </c>
      <c r="I8" s="100"/>
      <c r="J8" s="100"/>
    </row>
    <row r="9" spans="1:10" ht="22.5" customHeight="1">
      <c r="A9" s="45" t="s">
        <v>221</v>
      </c>
      <c r="B9" s="45"/>
      <c r="C9" s="45"/>
      <c r="D9" s="115"/>
      <c r="E9" s="116" t="s">
        <v>290</v>
      </c>
      <c r="F9" s="58">
        <v>55178.71</v>
      </c>
      <c r="G9" s="58">
        <f aca="true" t="shared" si="0" ref="G9:G54">F9-H9</f>
        <v>53309.71</v>
      </c>
      <c r="H9" s="58">
        <f>SUM(H10:H23)</f>
        <v>1869</v>
      </c>
      <c r="I9" s="100"/>
      <c r="J9" s="100"/>
    </row>
    <row r="10" spans="1:10" ht="22.5" customHeight="1">
      <c r="A10" s="45"/>
      <c r="B10" s="45" t="s">
        <v>222</v>
      </c>
      <c r="C10" s="45" t="s">
        <v>222</v>
      </c>
      <c r="D10" s="115" t="s">
        <v>223</v>
      </c>
      <c r="E10" s="116" t="s">
        <v>224</v>
      </c>
      <c r="F10" s="58">
        <v>214.06</v>
      </c>
      <c r="G10" s="58">
        <f t="shared" si="0"/>
        <v>214.06</v>
      </c>
      <c r="H10" s="58"/>
      <c r="I10" s="100"/>
      <c r="J10" s="100"/>
    </row>
    <row r="11" spans="1:10" ht="22.5" customHeight="1">
      <c r="A11" s="45"/>
      <c r="B11" s="45"/>
      <c r="C11" s="45" t="s">
        <v>287</v>
      </c>
      <c r="D11" s="115" t="s">
        <v>288</v>
      </c>
      <c r="E11" s="116" t="s">
        <v>289</v>
      </c>
      <c r="F11" s="58">
        <v>15</v>
      </c>
      <c r="G11" s="58">
        <f t="shared" si="0"/>
        <v>0</v>
      </c>
      <c r="H11" s="58">
        <v>15</v>
      </c>
      <c r="I11" s="100"/>
      <c r="J11" s="100"/>
    </row>
    <row r="12" spans="1:10" ht="22.5" customHeight="1">
      <c r="A12" s="45"/>
      <c r="B12" s="45" t="s">
        <v>225</v>
      </c>
      <c r="C12" s="45" t="s">
        <v>222</v>
      </c>
      <c r="D12" s="115" t="s">
        <v>226</v>
      </c>
      <c r="E12" s="116" t="s">
        <v>227</v>
      </c>
      <c r="F12" s="58">
        <v>2091.81</v>
      </c>
      <c r="G12" s="58">
        <f t="shared" si="0"/>
        <v>2091.81</v>
      </c>
      <c r="H12" s="58"/>
      <c r="I12" s="100"/>
      <c r="J12" s="100"/>
    </row>
    <row r="13" spans="1:10" ht="22.5" customHeight="1">
      <c r="A13" s="45"/>
      <c r="B13" s="45"/>
      <c r="C13" s="45" t="s">
        <v>225</v>
      </c>
      <c r="D13" s="115" t="s">
        <v>228</v>
      </c>
      <c r="E13" s="116" t="s">
        <v>229</v>
      </c>
      <c r="F13" s="58">
        <v>22755.14</v>
      </c>
      <c r="G13" s="58">
        <f t="shared" si="0"/>
        <v>22755.14</v>
      </c>
      <c r="H13" s="58"/>
      <c r="I13" s="100"/>
      <c r="J13" s="100"/>
    </row>
    <row r="14" spans="1:10" ht="22.5" customHeight="1">
      <c r="A14" s="45"/>
      <c r="B14" s="45"/>
      <c r="C14" s="45" t="s">
        <v>230</v>
      </c>
      <c r="D14" s="115" t="s">
        <v>231</v>
      </c>
      <c r="E14" s="116" t="s">
        <v>232</v>
      </c>
      <c r="F14" s="58">
        <v>12390.85</v>
      </c>
      <c r="G14" s="58">
        <f t="shared" si="0"/>
        <v>12390.85</v>
      </c>
      <c r="H14" s="58"/>
      <c r="I14" s="100"/>
      <c r="J14" s="100"/>
    </row>
    <row r="15" spans="1:10" ht="22.5" customHeight="1">
      <c r="A15" s="45"/>
      <c r="B15" s="45"/>
      <c r="C15" s="45" t="s">
        <v>233</v>
      </c>
      <c r="D15" s="115" t="s">
        <v>226</v>
      </c>
      <c r="E15" s="116" t="s">
        <v>234</v>
      </c>
      <c r="F15" s="58">
        <v>11164.89</v>
      </c>
      <c r="G15" s="58">
        <f t="shared" si="0"/>
        <v>11164.89</v>
      </c>
      <c r="H15" s="58"/>
      <c r="I15" s="100"/>
      <c r="J15" s="100"/>
    </row>
    <row r="16" spans="1:10" ht="22.5" customHeight="1">
      <c r="A16" s="45"/>
      <c r="B16" s="45"/>
      <c r="C16" s="45" t="s">
        <v>235</v>
      </c>
      <c r="D16" s="117" t="s">
        <v>236</v>
      </c>
      <c r="E16" s="116" t="s">
        <v>237</v>
      </c>
      <c r="F16" s="58">
        <v>729.3</v>
      </c>
      <c r="G16" s="58">
        <f t="shared" si="0"/>
        <v>729.3</v>
      </c>
      <c r="H16" s="58"/>
      <c r="I16" s="100"/>
      <c r="J16" s="100"/>
    </row>
    <row r="17" spans="1:10" ht="22.5" customHeight="1">
      <c r="A17" s="45"/>
      <c r="B17" s="45" t="s">
        <v>230</v>
      </c>
      <c r="C17" s="45" t="s">
        <v>233</v>
      </c>
      <c r="D17" s="115" t="s">
        <v>226</v>
      </c>
      <c r="E17" s="116" t="s">
        <v>238</v>
      </c>
      <c r="F17" s="58">
        <v>2130.57</v>
      </c>
      <c r="G17" s="58">
        <f t="shared" si="0"/>
        <v>2130.57</v>
      </c>
      <c r="H17" s="58"/>
      <c r="I17" s="100"/>
      <c r="J17" s="100"/>
    </row>
    <row r="18" spans="1:10" ht="22.5" customHeight="1">
      <c r="A18" s="45"/>
      <c r="B18" s="45" t="s">
        <v>233</v>
      </c>
      <c r="C18" s="45" t="s">
        <v>222</v>
      </c>
      <c r="D18" s="115" t="s">
        <v>228</v>
      </c>
      <c r="E18" s="116" t="s">
        <v>239</v>
      </c>
      <c r="F18" s="58">
        <v>105.38</v>
      </c>
      <c r="G18" s="58">
        <f t="shared" si="0"/>
        <v>105.38</v>
      </c>
      <c r="H18" s="58"/>
      <c r="I18" s="100"/>
      <c r="J18" s="100"/>
    </row>
    <row r="19" spans="1:10" ht="22.5" customHeight="1">
      <c r="A19" s="45"/>
      <c r="B19" s="45" t="s">
        <v>240</v>
      </c>
      <c r="C19" s="45" t="s">
        <v>222</v>
      </c>
      <c r="D19" s="115" t="s">
        <v>226</v>
      </c>
      <c r="E19" s="116" t="s">
        <v>241</v>
      </c>
      <c r="F19" s="58">
        <v>178.78</v>
      </c>
      <c r="G19" s="58">
        <f t="shared" si="0"/>
        <v>178.78</v>
      </c>
      <c r="H19" s="58"/>
      <c r="I19" s="100"/>
      <c r="J19" s="100"/>
    </row>
    <row r="20" spans="1:10" ht="22.5" customHeight="1">
      <c r="A20" s="45"/>
      <c r="B20" s="45" t="s">
        <v>242</v>
      </c>
      <c r="C20" s="45" t="s">
        <v>222</v>
      </c>
      <c r="D20" s="115" t="s">
        <v>226</v>
      </c>
      <c r="E20" s="116" t="s">
        <v>243</v>
      </c>
      <c r="F20" s="58">
        <v>235.25</v>
      </c>
      <c r="G20" s="58">
        <f t="shared" si="0"/>
        <v>235.25</v>
      </c>
      <c r="H20" s="58"/>
      <c r="I20" s="100"/>
      <c r="J20" s="100"/>
    </row>
    <row r="21" spans="1:10" ht="22.5" customHeight="1">
      <c r="A21" s="45"/>
      <c r="B21" s="45"/>
      <c r="C21" s="45" t="s">
        <v>230</v>
      </c>
      <c r="D21" s="115" t="s">
        <v>228</v>
      </c>
      <c r="E21" s="116" t="s">
        <v>244</v>
      </c>
      <c r="F21" s="58">
        <v>571.58</v>
      </c>
      <c r="G21" s="58">
        <f t="shared" si="0"/>
        <v>571.58</v>
      </c>
      <c r="H21" s="58"/>
      <c r="I21" s="100"/>
      <c r="J21" s="100"/>
    </row>
    <row r="22" spans="1:10" ht="22.5" customHeight="1">
      <c r="A22" s="45"/>
      <c r="B22" s="45" t="s">
        <v>245</v>
      </c>
      <c r="C22" s="45" t="s">
        <v>235</v>
      </c>
      <c r="D22" s="118" t="s">
        <v>223</v>
      </c>
      <c r="E22" s="116" t="s">
        <v>246</v>
      </c>
      <c r="F22" s="58">
        <v>1854</v>
      </c>
      <c r="G22" s="58">
        <f t="shared" si="0"/>
        <v>0</v>
      </c>
      <c r="H22" s="58">
        <v>1854</v>
      </c>
      <c r="I22" s="100"/>
      <c r="J22" s="100"/>
    </row>
    <row r="23" spans="1:10" ht="22.5" customHeight="1">
      <c r="A23" s="45"/>
      <c r="B23" s="45" t="s">
        <v>235</v>
      </c>
      <c r="C23" s="45" t="s">
        <v>235</v>
      </c>
      <c r="D23" s="115" t="s">
        <v>226</v>
      </c>
      <c r="E23" s="116" t="s">
        <v>247</v>
      </c>
      <c r="F23" s="58">
        <v>742.1</v>
      </c>
      <c r="G23" s="58">
        <f t="shared" si="0"/>
        <v>742.1</v>
      </c>
      <c r="H23" s="58"/>
      <c r="I23" s="100"/>
      <c r="J23" s="100"/>
    </row>
    <row r="24" spans="1:10" ht="22.5" customHeight="1">
      <c r="A24" s="45" t="s">
        <v>248</v>
      </c>
      <c r="B24" s="45"/>
      <c r="C24" s="45"/>
      <c r="D24" s="45"/>
      <c r="E24" s="45" t="s">
        <v>415</v>
      </c>
      <c r="F24" s="58">
        <v>2121.01</v>
      </c>
      <c r="G24" s="58">
        <f t="shared" si="0"/>
        <v>1653.0100000000002</v>
      </c>
      <c r="H24" s="58">
        <f>SUM(H25:H41)</f>
        <v>468</v>
      </c>
      <c r="I24" s="100"/>
      <c r="J24" s="100"/>
    </row>
    <row r="25" spans="1:10" ht="22.5" customHeight="1">
      <c r="A25" s="45"/>
      <c r="B25" s="45" t="s">
        <v>222</v>
      </c>
      <c r="C25" s="45" t="s">
        <v>222</v>
      </c>
      <c r="D25" s="119" t="s">
        <v>249</v>
      </c>
      <c r="E25" s="45" t="s">
        <v>224</v>
      </c>
      <c r="F25" s="58">
        <v>305.55</v>
      </c>
      <c r="G25" s="58">
        <f t="shared" si="0"/>
        <v>305.55</v>
      </c>
      <c r="H25" s="58"/>
      <c r="I25" s="100"/>
      <c r="J25" s="100"/>
    </row>
    <row r="26" spans="1:10" ht="22.5" customHeight="1">
      <c r="A26" s="45"/>
      <c r="B26" s="45"/>
      <c r="C26" s="45" t="s">
        <v>233</v>
      </c>
      <c r="D26" s="115" t="s">
        <v>250</v>
      </c>
      <c r="E26" s="45" t="s">
        <v>251</v>
      </c>
      <c r="F26" s="58">
        <v>86.47</v>
      </c>
      <c r="G26" s="58">
        <f t="shared" si="0"/>
        <v>59.47</v>
      </c>
      <c r="H26" s="58">
        <v>27</v>
      </c>
      <c r="I26" s="100"/>
      <c r="J26" s="100"/>
    </row>
    <row r="27" spans="1:10" ht="22.5" customHeight="1">
      <c r="A27" s="45"/>
      <c r="B27" s="45"/>
      <c r="C27" s="45" t="s">
        <v>252</v>
      </c>
      <c r="D27" s="119" t="s">
        <v>253</v>
      </c>
      <c r="E27" s="45" t="s">
        <v>254</v>
      </c>
      <c r="F27" s="58">
        <v>50</v>
      </c>
      <c r="G27" s="58">
        <f t="shared" si="0"/>
        <v>0</v>
      </c>
      <c r="H27" s="58">
        <v>50</v>
      </c>
      <c r="I27" s="100"/>
      <c r="J27" s="100"/>
    </row>
    <row r="28" spans="1:10" ht="22.5" customHeight="1">
      <c r="A28" s="45"/>
      <c r="B28" s="45"/>
      <c r="C28" s="45" t="s">
        <v>240</v>
      </c>
      <c r="D28" s="115" t="s">
        <v>255</v>
      </c>
      <c r="E28" s="116" t="s">
        <v>256</v>
      </c>
      <c r="F28" s="58">
        <v>105.61</v>
      </c>
      <c r="G28" s="58">
        <f t="shared" si="0"/>
        <v>105.61</v>
      </c>
      <c r="H28" s="58"/>
      <c r="I28" s="100"/>
      <c r="J28" s="100"/>
    </row>
    <row r="29" spans="1:10" ht="22.5" customHeight="1">
      <c r="A29" s="45"/>
      <c r="B29" s="45"/>
      <c r="C29" s="45" t="s">
        <v>293</v>
      </c>
      <c r="D29" s="115" t="s">
        <v>294</v>
      </c>
      <c r="E29" s="116" t="s">
        <v>295</v>
      </c>
      <c r="F29" s="58">
        <v>5</v>
      </c>
      <c r="G29" s="58">
        <f t="shared" si="0"/>
        <v>0</v>
      </c>
      <c r="H29" s="58">
        <v>5</v>
      </c>
      <c r="I29" s="100"/>
      <c r="J29" s="100"/>
    </row>
    <row r="30" spans="1:10" ht="22.5" customHeight="1">
      <c r="A30" s="45"/>
      <c r="B30" s="45"/>
      <c r="C30" s="45" t="s">
        <v>245</v>
      </c>
      <c r="D30" s="119" t="s">
        <v>257</v>
      </c>
      <c r="E30" s="116" t="s">
        <v>258</v>
      </c>
      <c r="F30" s="58">
        <v>141.7</v>
      </c>
      <c r="G30" s="58">
        <f t="shared" si="0"/>
        <v>138.7</v>
      </c>
      <c r="H30" s="58">
        <v>3</v>
      </c>
      <c r="I30" s="100"/>
      <c r="J30" s="100"/>
    </row>
    <row r="31" spans="1:10" ht="22.5" customHeight="1">
      <c r="A31" s="45"/>
      <c r="B31" s="45"/>
      <c r="C31" s="45" t="s">
        <v>259</v>
      </c>
      <c r="D31" s="118" t="s">
        <v>260</v>
      </c>
      <c r="E31" s="45" t="s">
        <v>261</v>
      </c>
      <c r="F31" s="58">
        <v>25</v>
      </c>
      <c r="G31" s="58">
        <f t="shared" si="0"/>
        <v>0</v>
      </c>
      <c r="H31" s="58">
        <v>25</v>
      </c>
      <c r="I31" s="100"/>
      <c r="J31" s="100"/>
    </row>
    <row r="32" spans="1:10" ht="22.5" customHeight="1">
      <c r="A32" s="45"/>
      <c r="B32" s="45"/>
      <c r="C32" s="45" t="s">
        <v>262</v>
      </c>
      <c r="D32" s="118" t="s">
        <v>263</v>
      </c>
      <c r="E32" s="45" t="s">
        <v>264</v>
      </c>
      <c r="F32" s="58">
        <v>48.92</v>
      </c>
      <c r="G32" s="58">
        <f t="shared" si="0"/>
        <v>28.92</v>
      </c>
      <c r="H32" s="58">
        <v>20</v>
      </c>
      <c r="I32" s="100"/>
      <c r="J32" s="100"/>
    </row>
    <row r="33" spans="1:10" ht="22.5" customHeight="1">
      <c r="A33" s="45"/>
      <c r="B33" s="45"/>
      <c r="C33" s="45" t="s">
        <v>235</v>
      </c>
      <c r="D33" s="118" t="s">
        <v>260</v>
      </c>
      <c r="E33" s="45" t="s">
        <v>265</v>
      </c>
      <c r="F33" s="58">
        <v>5</v>
      </c>
      <c r="G33" s="58">
        <f t="shared" si="0"/>
        <v>0</v>
      </c>
      <c r="H33" s="58">
        <v>5</v>
      </c>
      <c r="I33" s="100"/>
      <c r="J33" s="100"/>
    </row>
    <row r="34" spans="1:10" ht="22.5" customHeight="1">
      <c r="A34" s="45"/>
      <c r="B34" s="45" t="s">
        <v>225</v>
      </c>
      <c r="C34" s="45" t="s">
        <v>233</v>
      </c>
      <c r="D34" s="119" t="s">
        <v>266</v>
      </c>
      <c r="E34" s="45" t="s">
        <v>267</v>
      </c>
      <c r="F34" s="58">
        <v>142.43</v>
      </c>
      <c r="G34" s="58">
        <f t="shared" si="0"/>
        <v>122.43</v>
      </c>
      <c r="H34" s="58">
        <v>20</v>
      </c>
      <c r="I34" s="100"/>
      <c r="J34" s="100"/>
    </row>
    <row r="35" spans="1:10" ht="22.5" customHeight="1">
      <c r="A35" s="45"/>
      <c r="B35" s="45"/>
      <c r="C35" s="45" t="s">
        <v>268</v>
      </c>
      <c r="D35" s="115" t="s">
        <v>260</v>
      </c>
      <c r="E35" s="116" t="s">
        <v>269</v>
      </c>
      <c r="F35" s="58">
        <v>251.22</v>
      </c>
      <c r="G35" s="58">
        <f t="shared" si="0"/>
        <v>243.22</v>
      </c>
      <c r="H35" s="58">
        <v>8</v>
      </c>
      <c r="I35" s="100"/>
      <c r="J35" s="100"/>
    </row>
    <row r="36" spans="1:10" ht="22.5" customHeight="1">
      <c r="A36" s="45"/>
      <c r="B36" s="45"/>
      <c r="C36" s="45" t="s">
        <v>252</v>
      </c>
      <c r="D36" s="115" t="s">
        <v>270</v>
      </c>
      <c r="E36" s="116" t="s">
        <v>271</v>
      </c>
      <c r="F36" s="58">
        <v>41.83</v>
      </c>
      <c r="G36" s="58">
        <f t="shared" si="0"/>
        <v>41.83</v>
      </c>
      <c r="H36" s="58"/>
      <c r="I36" s="100"/>
      <c r="J36" s="100"/>
    </row>
    <row r="37" spans="1:10" ht="22.5" customHeight="1">
      <c r="A37" s="45"/>
      <c r="B37" s="45" t="s">
        <v>230</v>
      </c>
      <c r="C37" s="45" t="s">
        <v>240</v>
      </c>
      <c r="D37" s="115" t="s">
        <v>236</v>
      </c>
      <c r="E37" s="116" t="s">
        <v>272</v>
      </c>
      <c r="F37" s="58">
        <v>37.95</v>
      </c>
      <c r="G37" s="58">
        <f t="shared" si="0"/>
        <v>37.95</v>
      </c>
      <c r="H37" s="58"/>
      <c r="I37" s="100"/>
      <c r="J37" s="100"/>
    </row>
    <row r="38" spans="1:10" ht="22.5" customHeight="1">
      <c r="A38" s="45"/>
      <c r="B38" s="45" t="s">
        <v>329</v>
      </c>
      <c r="C38" s="45" t="s">
        <v>222</v>
      </c>
      <c r="D38" s="115" t="s">
        <v>223</v>
      </c>
      <c r="E38" s="116" t="s">
        <v>224</v>
      </c>
      <c r="F38" s="58">
        <v>47.9</v>
      </c>
      <c r="G38" s="58">
        <f t="shared" si="0"/>
        <v>47.9</v>
      </c>
      <c r="H38" s="58"/>
      <c r="I38" s="100"/>
      <c r="J38" s="100"/>
    </row>
    <row r="39" spans="1:10" ht="22.5" customHeight="1">
      <c r="A39" s="45"/>
      <c r="B39" s="45"/>
      <c r="C39" s="45" t="s">
        <v>235</v>
      </c>
      <c r="D39" s="115" t="s">
        <v>223</v>
      </c>
      <c r="E39" s="116" t="s">
        <v>273</v>
      </c>
      <c r="F39" s="58">
        <v>269.57</v>
      </c>
      <c r="G39" s="58">
        <f t="shared" si="0"/>
        <v>269.57</v>
      </c>
      <c r="H39" s="58"/>
      <c r="I39" s="100"/>
      <c r="J39" s="100"/>
    </row>
    <row r="40" spans="1:10" ht="22.5" customHeight="1">
      <c r="A40" s="45"/>
      <c r="B40" s="45" t="s">
        <v>293</v>
      </c>
      <c r="C40" s="45" t="s">
        <v>296</v>
      </c>
      <c r="D40" s="121" t="s">
        <v>298</v>
      </c>
      <c r="E40" s="122" t="s">
        <v>297</v>
      </c>
      <c r="F40" s="58">
        <v>503.06</v>
      </c>
      <c r="G40" s="58">
        <f t="shared" si="0"/>
        <v>198.06</v>
      </c>
      <c r="H40" s="58">
        <v>305</v>
      </c>
      <c r="I40" s="100"/>
      <c r="J40" s="100"/>
    </row>
    <row r="41" spans="1:10" ht="22.5" customHeight="1">
      <c r="A41" s="45"/>
      <c r="B41" s="45"/>
      <c r="C41" s="45" t="s">
        <v>299</v>
      </c>
      <c r="D41" s="121" t="s">
        <v>294</v>
      </c>
      <c r="E41" s="122" t="s">
        <v>300</v>
      </c>
      <c r="F41" s="58">
        <v>53.8</v>
      </c>
      <c r="G41" s="58">
        <f t="shared" si="0"/>
        <v>53.8</v>
      </c>
      <c r="H41" s="58"/>
      <c r="I41" s="100"/>
      <c r="J41" s="100"/>
    </row>
    <row r="42" spans="1:10" ht="22.5" customHeight="1">
      <c r="A42" s="45" t="s">
        <v>274</v>
      </c>
      <c r="B42" s="45"/>
      <c r="C42" s="45"/>
      <c r="D42" s="45"/>
      <c r="E42" s="45" t="s">
        <v>309</v>
      </c>
      <c r="F42" s="58">
        <v>12445.72</v>
      </c>
      <c r="G42" s="58">
        <f t="shared" si="0"/>
        <v>12445.72</v>
      </c>
      <c r="H42" s="58"/>
      <c r="I42" s="100"/>
      <c r="J42" s="100"/>
    </row>
    <row r="43" spans="1:10" ht="22.5" customHeight="1">
      <c r="A43" s="45"/>
      <c r="B43" s="45" t="s">
        <v>268</v>
      </c>
      <c r="C43" s="45" t="s">
        <v>222</v>
      </c>
      <c r="D43" s="115" t="s">
        <v>223</v>
      </c>
      <c r="E43" s="116" t="s">
        <v>275</v>
      </c>
      <c r="F43" s="58">
        <v>21.82</v>
      </c>
      <c r="G43" s="58">
        <f t="shared" si="0"/>
        <v>21.82</v>
      </c>
      <c r="H43" s="58"/>
      <c r="I43" s="100"/>
      <c r="J43" s="100"/>
    </row>
    <row r="44" spans="1:10" ht="22.5" customHeight="1">
      <c r="A44" s="45"/>
      <c r="B44" s="45"/>
      <c r="C44" s="45" t="s">
        <v>225</v>
      </c>
      <c r="D44" s="115" t="s">
        <v>228</v>
      </c>
      <c r="E44" s="116" t="s">
        <v>276</v>
      </c>
      <c r="F44" s="58">
        <v>4386.54</v>
      </c>
      <c r="G44" s="58">
        <f t="shared" si="0"/>
        <v>4386.54</v>
      </c>
      <c r="H44" s="58"/>
      <c r="I44" s="100"/>
      <c r="J44" s="100"/>
    </row>
    <row r="45" spans="1:10" ht="22.5" customHeight="1">
      <c r="A45" s="45"/>
      <c r="B45" s="45"/>
      <c r="C45" s="45" t="s">
        <v>268</v>
      </c>
      <c r="D45" s="115" t="s">
        <v>231</v>
      </c>
      <c r="E45" s="120" t="s">
        <v>277</v>
      </c>
      <c r="F45" s="58">
        <v>8018.62</v>
      </c>
      <c r="G45" s="58">
        <f t="shared" si="0"/>
        <v>8018.62</v>
      </c>
      <c r="H45" s="58"/>
      <c r="I45" s="100"/>
      <c r="J45" s="100"/>
    </row>
    <row r="46" spans="1:10" ht="22.5" customHeight="1">
      <c r="A46" s="45"/>
      <c r="B46" s="45"/>
      <c r="C46" s="45" t="s">
        <v>252</v>
      </c>
      <c r="D46" s="115" t="s">
        <v>231</v>
      </c>
      <c r="E46" s="120" t="s">
        <v>278</v>
      </c>
      <c r="F46" s="58">
        <v>18.74</v>
      </c>
      <c r="G46" s="58">
        <f t="shared" si="0"/>
        <v>18.74</v>
      </c>
      <c r="H46" s="58"/>
      <c r="I46" s="100"/>
      <c r="J46" s="100"/>
    </row>
    <row r="47" spans="1:10" ht="22.5" customHeight="1">
      <c r="A47" s="45" t="s">
        <v>279</v>
      </c>
      <c r="B47" s="45"/>
      <c r="C47" s="45"/>
      <c r="D47" s="45"/>
      <c r="E47" s="45" t="s">
        <v>308</v>
      </c>
      <c r="F47" s="58">
        <v>2404.49</v>
      </c>
      <c r="G47" s="58">
        <f t="shared" si="0"/>
        <v>2404.49</v>
      </c>
      <c r="H47" s="58"/>
      <c r="I47" s="100"/>
      <c r="J47" s="100"/>
    </row>
    <row r="48" spans="1:10" ht="22.5" customHeight="1">
      <c r="A48" s="45"/>
      <c r="B48" s="45" t="s">
        <v>259</v>
      </c>
      <c r="C48" s="45" t="s">
        <v>222</v>
      </c>
      <c r="D48" s="115" t="s">
        <v>280</v>
      </c>
      <c r="E48" s="120" t="s">
        <v>281</v>
      </c>
      <c r="F48" s="58">
        <v>20.67</v>
      </c>
      <c r="G48" s="58">
        <f t="shared" si="0"/>
        <v>20.67</v>
      </c>
      <c r="H48" s="58"/>
      <c r="I48" s="100"/>
      <c r="J48" s="100"/>
    </row>
    <row r="49" spans="1:10" ht="22.5" customHeight="1">
      <c r="A49" s="45"/>
      <c r="B49" s="45"/>
      <c r="C49" s="45" t="s">
        <v>225</v>
      </c>
      <c r="D49" s="115" t="s">
        <v>228</v>
      </c>
      <c r="E49" s="120" t="s">
        <v>282</v>
      </c>
      <c r="F49" s="58">
        <v>2383.82</v>
      </c>
      <c r="G49" s="58">
        <f t="shared" si="0"/>
        <v>2383.82</v>
      </c>
      <c r="H49" s="58"/>
      <c r="I49" s="100"/>
      <c r="J49" s="100"/>
    </row>
    <row r="50" spans="1:10" ht="22.5" customHeight="1">
      <c r="A50" s="45" t="s">
        <v>283</v>
      </c>
      <c r="B50" s="45"/>
      <c r="C50" s="45"/>
      <c r="D50" s="45"/>
      <c r="E50" s="45" t="s">
        <v>307</v>
      </c>
      <c r="F50" s="58">
        <v>235.46</v>
      </c>
      <c r="G50" s="58">
        <f t="shared" si="0"/>
        <v>201.46</v>
      </c>
      <c r="H50" s="58">
        <f>SUM(H51:H52)</f>
        <v>34</v>
      </c>
      <c r="I50" s="100"/>
      <c r="J50" s="100"/>
    </row>
    <row r="51" spans="1:10" ht="22.5" customHeight="1">
      <c r="A51" s="45"/>
      <c r="B51" s="45" t="s">
        <v>301</v>
      </c>
      <c r="C51" s="45" t="s">
        <v>302</v>
      </c>
      <c r="D51" s="45" t="s">
        <v>303</v>
      </c>
      <c r="E51" s="45" t="s">
        <v>304</v>
      </c>
      <c r="F51" s="58">
        <v>5</v>
      </c>
      <c r="G51" s="58">
        <f t="shared" si="0"/>
        <v>0</v>
      </c>
      <c r="H51" s="58">
        <v>5</v>
      </c>
      <c r="I51" s="100"/>
      <c r="J51" s="100"/>
    </row>
    <row r="52" spans="1:10" ht="22.5" customHeight="1">
      <c r="A52" s="45"/>
      <c r="B52" s="45" t="s">
        <v>230</v>
      </c>
      <c r="C52" s="45" t="s">
        <v>235</v>
      </c>
      <c r="D52" s="119" t="s">
        <v>284</v>
      </c>
      <c r="E52" s="120" t="s">
        <v>285</v>
      </c>
      <c r="F52" s="58">
        <v>230.46</v>
      </c>
      <c r="G52" s="58">
        <f t="shared" si="0"/>
        <v>201.46</v>
      </c>
      <c r="H52" s="58">
        <v>29</v>
      </c>
      <c r="I52" s="100"/>
      <c r="J52" s="100"/>
    </row>
    <row r="53" spans="1:10" ht="22.5" customHeight="1">
      <c r="A53" s="45" t="s">
        <v>286</v>
      </c>
      <c r="B53" s="45"/>
      <c r="C53" s="45"/>
      <c r="D53" s="45"/>
      <c r="E53" s="45" t="s">
        <v>306</v>
      </c>
      <c r="F53" s="58">
        <v>4572.66</v>
      </c>
      <c r="G53" s="58">
        <f t="shared" si="0"/>
        <v>4572.66</v>
      </c>
      <c r="H53" s="58"/>
      <c r="I53" s="100"/>
      <c r="J53" s="100"/>
    </row>
    <row r="54" spans="1:10" ht="22.5" customHeight="1">
      <c r="A54" s="45"/>
      <c r="B54" s="45" t="s">
        <v>225</v>
      </c>
      <c r="C54" s="45" t="s">
        <v>222</v>
      </c>
      <c r="D54" s="115" t="s">
        <v>228</v>
      </c>
      <c r="E54" s="120" t="s">
        <v>305</v>
      </c>
      <c r="F54" s="58">
        <v>4572.66</v>
      </c>
      <c r="G54" s="58">
        <f t="shared" si="0"/>
        <v>4572.66</v>
      </c>
      <c r="H54" s="58"/>
      <c r="I54" s="100"/>
      <c r="J54" s="100"/>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fitToHeight="2"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AH21"/>
  <sheetViews>
    <sheetView workbookViewId="0" topLeftCell="A1">
      <selection activeCell="C6" sqref="C6"/>
    </sheetView>
  </sheetViews>
  <sheetFormatPr defaultColWidth="6.875" defaultRowHeight="20.25" customHeight="1"/>
  <cols>
    <col min="1" max="1" width="40.125" style="2" customWidth="1"/>
    <col min="2" max="2" width="18.625" style="126" customWidth="1"/>
    <col min="3" max="3" width="31.00390625" style="139" customWidth="1"/>
    <col min="4" max="5" width="12.25390625" style="126" customWidth="1"/>
    <col min="6" max="8" width="12.25390625" style="2" customWidth="1"/>
    <col min="9" max="34" width="6.50390625" style="2" customWidth="1"/>
    <col min="35" max="35" width="6.25390625" style="2" customWidth="1"/>
    <col min="36" max="38" width="6.875" style="2" customWidth="1"/>
    <col min="39" max="41" width="6.25390625" style="2" customWidth="1"/>
    <col min="42" max="253" width="8.00390625" style="2" customWidth="1"/>
    <col min="254" max="16384" width="6.875" style="2" customWidth="1"/>
  </cols>
  <sheetData>
    <row r="1" ht="20.25" customHeight="1">
      <c r="A1" s="57"/>
    </row>
    <row r="2" spans="1:34" ht="20.25" customHeight="1">
      <c r="A2" s="76"/>
      <c r="B2" s="94"/>
      <c r="C2" s="140"/>
      <c r="D2" s="94"/>
      <c r="E2" s="94"/>
      <c r="F2" s="76"/>
      <c r="G2" s="76"/>
      <c r="H2" s="38" t="s">
        <v>58</v>
      </c>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1:34" ht="20.25" customHeight="1">
      <c r="A3" s="209" t="s">
        <v>59</v>
      </c>
      <c r="B3" s="209"/>
      <c r="C3" s="209"/>
      <c r="D3" s="209"/>
      <c r="E3" s="209"/>
      <c r="F3" s="209"/>
      <c r="G3" s="209"/>
      <c r="H3" s="209"/>
      <c r="I3" s="95"/>
      <c r="J3" s="95"/>
      <c r="K3" s="95"/>
      <c r="L3" s="95"/>
      <c r="M3" s="95"/>
      <c r="N3" s="95"/>
      <c r="O3" s="95"/>
      <c r="P3" s="95"/>
      <c r="Q3" s="95"/>
      <c r="R3" s="95"/>
      <c r="S3" s="95"/>
      <c r="T3" s="95"/>
      <c r="U3" s="95"/>
      <c r="V3" s="95"/>
      <c r="W3" s="95"/>
      <c r="X3" s="95"/>
      <c r="Y3" s="95"/>
      <c r="Z3" s="95"/>
      <c r="AA3" s="95"/>
      <c r="AB3" s="95"/>
      <c r="AC3" s="95"/>
      <c r="AD3" s="95"/>
      <c r="AE3" s="95"/>
      <c r="AF3" s="95"/>
      <c r="AG3" s="95"/>
      <c r="AH3" s="95"/>
    </row>
    <row r="4" spans="1:34" ht="20.25" customHeight="1">
      <c r="A4" s="64" t="s">
        <v>214</v>
      </c>
      <c r="B4" s="127"/>
      <c r="C4" s="59"/>
      <c r="D4" s="128"/>
      <c r="E4" s="128"/>
      <c r="F4" s="36"/>
      <c r="G4" s="36"/>
      <c r="H4" s="8" t="s">
        <v>4</v>
      </c>
      <c r="I4" s="95"/>
      <c r="J4" s="95"/>
      <c r="K4" s="95"/>
      <c r="L4" s="95"/>
      <c r="M4" s="95"/>
      <c r="N4" s="95"/>
      <c r="O4" s="95"/>
      <c r="P4" s="95"/>
      <c r="Q4" s="95"/>
      <c r="R4" s="95"/>
      <c r="S4" s="95"/>
      <c r="T4" s="95"/>
      <c r="U4" s="95"/>
      <c r="V4" s="95"/>
      <c r="W4" s="95"/>
      <c r="X4" s="95"/>
      <c r="Y4" s="95"/>
      <c r="Z4" s="95"/>
      <c r="AA4" s="95"/>
      <c r="AB4" s="95"/>
      <c r="AC4" s="95"/>
      <c r="AD4" s="95"/>
      <c r="AE4" s="95"/>
      <c r="AF4" s="95"/>
      <c r="AG4" s="95"/>
      <c r="AH4" s="95"/>
    </row>
    <row r="5" spans="1:34" ht="20.25" customHeight="1">
      <c r="A5" s="77" t="s">
        <v>5</v>
      </c>
      <c r="B5" s="87"/>
      <c r="C5" s="86" t="s">
        <v>6</v>
      </c>
      <c r="D5" s="87"/>
      <c r="E5" s="87"/>
      <c r="F5" s="77"/>
      <c r="G5" s="77"/>
      <c r="H5" s="77"/>
      <c r="I5" s="95"/>
      <c r="J5" s="95"/>
      <c r="K5" s="95"/>
      <c r="L5" s="95"/>
      <c r="M5" s="95"/>
      <c r="N5" s="95"/>
      <c r="O5" s="95"/>
      <c r="P5" s="95"/>
      <c r="Q5" s="95"/>
      <c r="R5" s="95"/>
      <c r="S5" s="95"/>
      <c r="T5" s="95"/>
      <c r="U5" s="95"/>
      <c r="V5" s="95"/>
      <c r="W5" s="95"/>
      <c r="X5" s="95"/>
      <c r="Y5" s="95"/>
      <c r="Z5" s="95"/>
      <c r="AA5" s="95"/>
      <c r="AB5" s="95"/>
      <c r="AC5" s="95"/>
      <c r="AD5" s="95"/>
      <c r="AE5" s="95"/>
      <c r="AF5" s="95"/>
      <c r="AG5" s="95"/>
      <c r="AH5" s="95"/>
    </row>
    <row r="6" spans="1:34" s="75" customFormat="1" ht="37.5" customHeight="1">
      <c r="A6" s="78" t="s">
        <v>7</v>
      </c>
      <c r="B6" s="79" t="s">
        <v>8</v>
      </c>
      <c r="C6" s="141" t="s">
        <v>7</v>
      </c>
      <c r="D6" s="78" t="s">
        <v>28</v>
      </c>
      <c r="E6" s="79" t="s">
        <v>60</v>
      </c>
      <c r="F6" s="80" t="s">
        <v>61</v>
      </c>
      <c r="G6" s="78" t="s">
        <v>62</v>
      </c>
      <c r="H6" s="80" t="s">
        <v>63</v>
      </c>
      <c r="I6" s="96"/>
      <c r="J6" s="96"/>
      <c r="K6" s="96"/>
      <c r="L6" s="96"/>
      <c r="M6" s="96"/>
      <c r="N6" s="96"/>
      <c r="O6" s="96"/>
      <c r="P6" s="96"/>
      <c r="Q6" s="96"/>
      <c r="R6" s="96"/>
      <c r="S6" s="96"/>
      <c r="T6" s="96"/>
      <c r="U6" s="96"/>
      <c r="V6" s="96"/>
      <c r="W6" s="96"/>
      <c r="X6" s="96"/>
      <c r="Y6" s="96"/>
      <c r="Z6" s="96"/>
      <c r="AA6" s="96"/>
      <c r="AB6" s="96"/>
      <c r="AC6" s="96"/>
      <c r="AD6" s="96"/>
      <c r="AE6" s="96"/>
      <c r="AF6" s="96"/>
      <c r="AG6" s="96"/>
      <c r="AH6" s="96"/>
    </row>
    <row r="7" spans="1:34" ht="24.75" customHeight="1">
      <c r="A7" s="81" t="s">
        <v>64</v>
      </c>
      <c r="B7" s="129">
        <f>B8</f>
        <v>70352.05</v>
      </c>
      <c r="C7" s="142" t="s">
        <v>65</v>
      </c>
      <c r="D7" s="129">
        <f>E7</f>
        <v>70352.05</v>
      </c>
      <c r="E7" s="129">
        <f>SUM(E8:E13)</f>
        <v>70352.05</v>
      </c>
      <c r="F7" s="82"/>
      <c r="G7" s="82"/>
      <c r="H7" s="82"/>
      <c r="I7" s="95"/>
      <c r="J7" s="95"/>
      <c r="K7" s="95"/>
      <c r="L7" s="95"/>
      <c r="M7" s="95"/>
      <c r="N7" s="95"/>
      <c r="O7" s="95"/>
      <c r="P7" s="95"/>
      <c r="Q7" s="95"/>
      <c r="R7" s="95"/>
      <c r="S7" s="95"/>
      <c r="T7" s="95"/>
      <c r="U7" s="95"/>
      <c r="V7" s="95"/>
      <c r="W7" s="95"/>
      <c r="X7" s="95"/>
      <c r="Y7" s="95"/>
      <c r="Z7" s="95"/>
      <c r="AA7" s="95"/>
      <c r="AB7" s="95"/>
      <c r="AC7" s="95"/>
      <c r="AD7" s="95"/>
      <c r="AE7" s="95"/>
      <c r="AF7" s="95"/>
      <c r="AG7" s="95"/>
      <c r="AH7" s="95"/>
    </row>
    <row r="8" spans="1:34" ht="24.75" customHeight="1">
      <c r="A8" s="81" t="s">
        <v>66</v>
      </c>
      <c r="B8" s="130">
        <v>70352.05</v>
      </c>
      <c r="C8" s="86" t="s">
        <v>310</v>
      </c>
      <c r="D8" s="129">
        <f aca="true" t="shared" si="0" ref="D8:D13">E8</f>
        <v>48572.71</v>
      </c>
      <c r="E8" s="131">
        <v>48572.71</v>
      </c>
      <c r="F8" s="83"/>
      <c r="G8" s="83"/>
      <c r="H8" s="82"/>
      <c r="I8" s="95"/>
      <c r="J8" s="95"/>
      <c r="K8" s="95"/>
      <c r="L8" s="95"/>
      <c r="M8" s="95"/>
      <c r="N8" s="95"/>
      <c r="O8" s="95"/>
      <c r="P8" s="95"/>
      <c r="Q8" s="95"/>
      <c r="R8" s="95"/>
      <c r="S8" s="95"/>
      <c r="T8" s="95"/>
      <c r="U8" s="95"/>
      <c r="V8" s="95"/>
      <c r="W8" s="95"/>
      <c r="X8" s="95"/>
      <c r="Y8" s="95"/>
      <c r="Z8" s="95"/>
      <c r="AA8" s="95"/>
      <c r="AB8" s="95"/>
      <c r="AC8" s="95"/>
      <c r="AD8" s="95"/>
      <c r="AE8" s="95"/>
      <c r="AF8" s="95"/>
      <c r="AG8" s="95"/>
      <c r="AH8" s="95"/>
    </row>
    <row r="9" spans="1:34" ht="24.75" customHeight="1">
      <c r="A9" s="81" t="s">
        <v>67</v>
      </c>
      <c r="B9" s="129"/>
      <c r="C9" s="86" t="s">
        <v>311</v>
      </c>
      <c r="D9" s="129">
        <f t="shared" si="0"/>
        <v>12445.72</v>
      </c>
      <c r="E9" s="130">
        <v>12445.72</v>
      </c>
      <c r="F9" s="83"/>
      <c r="G9" s="83"/>
      <c r="H9" s="82"/>
      <c r="I9" s="95"/>
      <c r="J9" s="95"/>
      <c r="K9" s="95"/>
      <c r="L9" s="95"/>
      <c r="M9" s="95"/>
      <c r="N9" s="95"/>
      <c r="O9" s="95"/>
      <c r="P9" s="95"/>
      <c r="Q9" s="95"/>
      <c r="R9" s="95"/>
      <c r="S9" s="95"/>
      <c r="T9" s="95"/>
      <c r="U9" s="95"/>
      <c r="V9" s="95"/>
      <c r="W9" s="95"/>
      <c r="X9" s="95"/>
      <c r="Y9" s="95"/>
      <c r="Z9" s="95"/>
      <c r="AA9" s="95"/>
      <c r="AB9" s="95"/>
      <c r="AC9" s="95"/>
      <c r="AD9" s="95"/>
      <c r="AE9" s="95"/>
      <c r="AF9" s="95"/>
      <c r="AG9" s="95"/>
      <c r="AH9" s="95"/>
    </row>
    <row r="10" spans="1:34" ht="24.75" customHeight="1">
      <c r="A10" s="81" t="s">
        <v>68</v>
      </c>
      <c r="B10" s="130"/>
      <c r="C10" s="86" t="s">
        <v>312</v>
      </c>
      <c r="D10" s="129">
        <f t="shared" si="0"/>
        <v>2404.49</v>
      </c>
      <c r="E10" s="130">
        <v>2404.49</v>
      </c>
      <c r="F10" s="83"/>
      <c r="G10" s="83"/>
      <c r="H10" s="82"/>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row>
    <row r="11" spans="1:34" ht="24.75" customHeight="1">
      <c r="A11" s="81" t="s">
        <v>69</v>
      </c>
      <c r="B11" s="132"/>
      <c r="C11" s="86" t="s">
        <v>313</v>
      </c>
      <c r="D11" s="129">
        <f t="shared" si="0"/>
        <v>4572.66</v>
      </c>
      <c r="E11" s="130">
        <v>4572.66</v>
      </c>
      <c r="F11" s="83"/>
      <c r="G11" s="83"/>
      <c r="H11" s="82"/>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row>
    <row r="12" spans="1:34" ht="24.75" customHeight="1">
      <c r="A12" s="81" t="s">
        <v>66</v>
      </c>
      <c r="B12" s="129"/>
      <c r="C12" s="86" t="s">
        <v>314</v>
      </c>
      <c r="D12" s="129">
        <f t="shared" si="0"/>
        <v>235.46</v>
      </c>
      <c r="E12" s="130">
        <v>235.46</v>
      </c>
      <c r="F12" s="83"/>
      <c r="G12" s="83"/>
      <c r="H12" s="82"/>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row>
    <row r="13" spans="1:34" ht="24.75" customHeight="1">
      <c r="A13" s="81" t="s">
        <v>67</v>
      </c>
      <c r="B13" s="129"/>
      <c r="C13" s="86" t="s">
        <v>315</v>
      </c>
      <c r="D13" s="129">
        <f t="shared" si="0"/>
        <v>2121.01</v>
      </c>
      <c r="E13" s="130">
        <v>2121.01</v>
      </c>
      <c r="F13" s="83"/>
      <c r="G13" s="83"/>
      <c r="H13" s="82"/>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row>
    <row r="14" spans="1:34" ht="24.75" customHeight="1">
      <c r="A14" s="81" t="s">
        <v>68</v>
      </c>
      <c r="B14" s="129"/>
      <c r="C14" s="142"/>
      <c r="D14" s="133"/>
      <c r="E14" s="131"/>
      <c r="F14" s="83"/>
      <c r="G14" s="83"/>
      <c r="H14" s="82"/>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row>
    <row r="15" spans="1:34" ht="24.75" customHeight="1">
      <c r="A15" s="81" t="s">
        <v>70</v>
      </c>
      <c r="B15" s="130"/>
      <c r="C15" s="142"/>
      <c r="D15" s="133"/>
      <c r="E15" s="131"/>
      <c r="F15" s="83"/>
      <c r="G15" s="83"/>
      <c r="H15" s="82"/>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row>
    <row r="16" spans="1:34" ht="24.75" customHeight="1">
      <c r="A16" s="85"/>
      <c r="B16" s="134"/>
      <c r="C16" s="86"/>
      <c r="D16" s="133"/>
      <c r="E16" s="130"/>
      <c r="F16" s="84"/>
      <c r="G16" s="84"/>
      <c r="H16" s="84"/>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row>
    <row r="17" spans="1:34" ht="24.75" customHeight="1">
      <c r="A17" s="87"/>
      <c r="B17" s="135"/>
      <c r="C17" s="86"/>
      <c r="D17" s="135"/>
      <c r="E17" s="135"/>
      <c r="F17" s="88"/>
      <c r="G17" s="88"/>
      <c r="H17" s="88"/>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row>
    <row r="18" spans="1:34" ht="24.75" customHeight="1">
      <c r="A18" s="86"/>
      <c r="B18" s="130"/>
      <c r="C18" s="86" t="s">
        <v>71</v>
      </c>
      <c r="D18" s="133"/>
      <c r="E18" s="136"/>
      <c r="F18" s="89"/>
      <c r="G18" s="89"/>
      <c r="H18" s="84"/>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row>
    <row r="19" spans="1:34" ht="24.75" customHeight="1">
      <c r="A19" s="86"/>
      <c r="B19" s="135"/>
      <c r="C19" s="86"/>
      <c r="D19" s="135"/>
      <c r="E19" s="135"/>
      <c r="F19" s="91"/>
      <c r="G19" s="91"/>
      <c r="H19" s="91"/>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row>
    <row r="20" spans="1:34" ht="20.25" customHeight="1">
      <c r="A20" s="87" t="s">
        <v>23</v>
      </c>
      <c r="B20" s="135">
        <f>B8</f>
        <v>70352.05</v>
      </c>
      <c r="C20" s="86" t="s">
        <v>24</v>
      </c>
      <c r="D20" s="130">
        <v>70352.05</v>
      </c>
      <c r="E20" s="130">
        <v>70352.05</v>
      </c>
      <c r="F20" s="88"/>
      <c r="G20" s="88"/>
      <c r="H20" s="8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row>
    <row r="21" spans="1:34" ht="20.25" customHeight="1">
      <c r="A21" s="92"/>
      <c r="B21" s="137"/>
      <c r="C21" s="140"/>
      <c r="D21" s="94"/>
      <c r="E21" s="94"/>
      <c r="F21" s="94"/>
      <c r="G21" s="94"/>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26"/>
  <sheetViews>
    <sheetView showZeros="0" zoomScaleSheetLayoutView="100" workbookViewId="0" topLeftCell="A1">
      <selection activeCell="A3" sqref="A3"/>
    </sheetView>
  </sheetViews>
  <sheetFormatPr defaultColWidth="7.00390625" defaultRowHeight="14.25"/>
  <cols>
    <col min="1" max="1" width="5.125" style="1" customWidth="1"/>
    <col min="2" max="2" width="5.50390625" style="1" customWidth="1"/>
    <col min="3" max="3" width="7.75390625" style="1" customWidth="1"/>
    <col min="4" max="4" width="21.625" style="1" customWidth="1"/>
    <col min="5" max="8" width="10.25390625" style="150" customWidth="1"/>
    <col min="9" max="9" width="7.25390625" style="150" customWidth="1"/>
    <col min="10" max="41" width="4.875" style="1" customWidth="1"/>
    <col min="42" max="253" width="8.00390625" style="1" customWidth="1"/>
    <col min="254" max="16384" width="7.00390625" style="1" customWidth="1"/>
  </cols>
  <sheetData>
    <row r="1" spans="1:41" ht="19.5" customHeight="1">
      <c r="A1" s="39"/>
      <c r="B1" s="63"/>
      <c r="C1" s="63"/>
      <c r="D1" s="63"/>
      <c r="E1" s="144"/>
      <c r="F1" s="144"/>
      <c r="G1" s="144"/>
      <c r="H1" s="144"/>
      <c r="I1" s="144"/>
      <c r="J1" s="63"/>
      <c r="K1" s="63"/>
      <c r="L1" s="63"/>
      <c r="M1" s="63"/>
      <c r="N1" s="63"/>
      <c r="P1" s="72"/>
      <c r="Q1" s="72"/>
      <c r="R1" s="72"/>
      <c r="S1" s="72"/>
      <c r="T1" s="72"/>
      <c r="U1" s="72"/>
      <c r="V1" s="72"/>
      <c r="W1" s="72"/>
      <c r="X1" s="72"/>
      <c r="Y1" s="72"/>
      <c r="Z1" s="72"/>
      <c r="AA1" s="72"/>
      <c r="AB1" s="72"/>
      <c r="AC1" s="72"/>
      <c r="AD1" s="72"/>
      <c r="AE1" s="72"/>
      <c r="AF1" s="72"/>
      <c r="AG1" s="72"/>
      <c r="AH1" s="72"/>
      <c r="AI1" s="72"/>
      <c r="AJ1" s="72"/>
      <c r="AK1" s="72"/>
      <c r="AL1" s="72"/>
      <c r="AO1" s="5" t="s">
        <v>72</v>
      </c>
    </row>
    <row r="2" spans="1:41" ht="19.5" customHeight="1">
      <c r="A2" s="209" t="s">
        <v>73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row>
    <row r="3" spans="1:41" ht="19.5" customHeight="1">
      <c r="A3" s="64" t="s">
        <v>214</v>
      </c>
      <c r="B3" s="60"/>
      <c r="C3" s="60"/>
      <c r="D3" s="60"/>
      <c r="E3" s="144"/>
      <c r="F3" s="144"/>
      <c r="G3" s="144"/>
      <c r="H3" s="144"/>
      <c r="I3" s="144"/>
      <c r="J3" s="63"/>
      <c r="K3" s="63"/>
      <c r="L3" s="63"/>
      <c r="M3" s="63"/>
      <c r="N3" s="63"/>
      <c r="P3" s="66"/>
      <c r="Q3" s="66"/>
      <c r="R3" s="66"/>
      <c r="S3" s="66"/>
      <c r="T3" s="66"/>
      <c r="U3" s="66"/>
      <c r="V3" s="66"/>
      <c r="W3" s="66"/>
      <c r="X3" s="66"/>
      <c r="Y3" s="66"/>
      <c r="Z3" s="66"/>
      <c r="AA3" s="66"/>
      <c r="AB3" s="66"/>
      <c r="AC3" s="66"/>
      <c r="AD3" s="66"/>
      <c r="AE3" s="66"/>
      <c r="AF3" s="66"/>
      <c r="AG3" s="66"/>
      <c r="AH3" s="66"/>
      <c r="AI3" s="66"/>
      <c r="AJ3" s="66"/>
      <c r="AK3" s="66"/>
      <c r="AL3" s="66"/>
      <c r="AO3" s="8" t="s">
        <v>4</v>
      </c>
    </row>
    <row r="4" spans="1:41" ht="19.5" customHeight="1">
      <c r="A4" s="241" t="s">
        <v>27</v>
      </c>
      <c r="B4" s="242"/>
      <c r="C4" s="242"/>
      <c r="D4" s="243"/>
      <c r="E4" s="236" t="s">
        <v>74</v>
      </c>
      <c r="F4" s="244" t="s">
        <v>316</v>
      </c>
      <c r="G4" s="245"/>
      <c r="H4" s="245"/>
      <c r="I4" s="245"/>
      <c r="J4" s="245"/>
      <c r="K4" s="245"/>
      <c r="L4" s="245"/>
      <c r="M4" s="245"/>
      <c r="N4" s="245"/>
      <c r="O4" s="246"/>
      <c r="P4" s="244" t="s">
        <v>75</v>
      </c>
      <c r="Q4" s="245"/>
      <c r="R4" s="245"/>
      <c r="S4" s="245"/>
      <c r="T4" s="245"/>
      <c r="U4" s="245"/>
      <c r="V4" s="245"/>
      <c r="W4" s="245"/>
      <c r="X4" s="245"/>
      <c r="Y4" s="246"/>
      <c r="Z4" s="244" t="s">
        <v>76</v>
      </c>
      <c r="AA4" s="245"/>
      <c r="AB4" s="245"/>
      <c r="AC4" s="245"/>
      <c r="AD4" s="245"/>
      <c r="AE4" s="245"/>
      <c r="AF4" s="245"/>
      <c r="AG4" s="245"/>
      <c r="AH4" s="245"/>
      <c r="AI4" s="245"/>
      <c r="AJ4" s="245"/>
      <c r="AK4" s="245"/>
      <c r="AL4" s="245"/>
      <c r="AM4" s="245"/>
      <c r="AN4" s="245"/>
      <c r="AO4" s="246"/>
    </row>
    <row r="5" spans="1:41" ht="19.5" customHeight="1">
      <c r="A5" s="229" t="s">
        <v>38</v>
      </c>
      <c r="B5" s="230"/>
      <c r="C5" s="234" t="s">
        <v>39</v>
      </c>
      <c r="D5" s="235" t="s">
        <v>57</v>
      </c>
      <c r="E5" s="237"/>
      <c r="F5" s="239" t="s">
        <v>28</v>
      </c>
      <c r="G5" s="231" t="s">
        <v>77</v>
      </c>
      <c r="H5" s="232"/>
      <c r="I5" s="233"/>
      <c r="J5" s="226" t="s">
        <v>78</v>
      </c>
      <c r="K5" s="227"/>
      <c r="L5" s="228"/>
      <c r="M5" s="226" t="s">
        <v>79</v>
      </c>
      <c r="N5" s="227"/>
      <c r="O5" s="228"/>
      <c r="P5" s="223" t="s">
        <v>28</v>
      </c>
      <c r="Q5" s="226" t="s">
        <v>77</v>
      </c>
      <c r="R5" s="227"/>
      <c r="S5" s="228"/>
      <c r="T5" s="226" t="s">
        <v>78</v>
      </c>
      <c r="U5" s="227"/>
      <c r="V5" s="228"/>
      <c r="W5" s="226" t="s">
        <v>79</v>
      </c>
      <c r="X5" s="227"/>
      <c r="Y5" s="228"/>
      <c r="Z5" s="225" t="s">
        <v>28</v>
      </c>
      <c r="AA5" s="226" t="s">
        <v>77</v>
      </c>
      <c r="AB5" s="227"/>
      <c r="AC5" s="228"/>
      <c r="AD5" s="226" t="s">
        <v>78</v>
      </c>
      <c r="AE5" s="227"/>
      <c r="AF5" s="228"/>
      <c r="AG5" s="226" t="s">
        <v>79</v>
      </c>
      <c r="AH5" s="227"/>
      <c r="AI5" s="228"/>
      <c r="AJ5" s="226" t="s">
        <v>80</v>
      </c>
      <c r="AK5" s="227"/>
      <c r="AL5" s="228"/>
      <c r="AM5" s="226" t="s">
        <v>63</v>
      </c>
      <c r="AN5" s="227"/>
      <c r="AO5" s="228"/>
    </row>
    <row r="6" spans="1:41" ht="29.25" customHeight="1">
      <c r="A6" s="69" t="s">
        <v>48</v>
      </c>
      <c r="B6" s="69" t="s">
        <v>49</v>
      </c>
      <c r="C6" s="218"/>
      <c r="D6" s="218"/>
      <c r="E6" s="238"/>
      <c r="F6" s="240"/>
      <c r="G6" s="145" t="s">
        <v>43</v>
      </c>
      <c r="H6" s="146" t="s">
        <v>53</v>
      </c>
      <c r="I6" s="146" t="s">
        <v>54</v>
      </c>
      <c r="J6" s="70" t="s">
        <v>43</v>
      </c>
      <c r="K6" s="71" t="s">
        <v>53</v>
      </c>
      <c r="L6" s="71" t="s">
        <v>54</v>
      </c>
      <c r="M6" s="70" t="s">
        <v>43</v>
      </c>
      <c r="N6" s="71" t="s">
        <v>53</v>
      </c>
      <c r="O6" s="73" t="s">
        <v>54</v>
      </c>
      <c r="P6" s="224"/>
      <c r="Q6" s="74" t="s">
        <v>43</v>
      </c>
      <c r="R6" s="20" t="s">
        <v>53</v>
      </c>
      <c r="S6" s="20" t="s">
        <v>54</v>
      </c>
      <c r="T6" s="74" t="s">
        <v>43</v>
      </c>
      <c r="U6" s="20" t="s">
        <v>53</v>
      </c>
      <c r="V6" s="19" t="s">
        <v>54</v>
      </c>
      <c r="W6" s="15" t="s">
        <v>43</v>
      </c>
      <c r="X6" s="74" t="s">
        <v>53</v>
      </c>
      <c r="Y6" s="20" t="s">
        <v>54</v>
      </c>
      <c r="Z6" s="224"/>
      <c r="AA6" s="70" t="s">
        <v>43</v>
      </c>
      <c r="AB6" s="69" t="s">
        <v>53</v>
      </c>
      <c r="AC6" s="69" t="s">
        <v>54</v>
      </c>
      <c r="AD6" s="70" t="s">
        <v>43</v>
      </c>
      <c r="AE6" s="69" t="s">
        <v>53</v>
      </c>
      <c r="AF6" s="69" t="s">
        <v>54</v>
      </c>
      <c r="AG6" s="70" t="s">
        <v>43</v>
      </c>
      <c r="AH6" s="71" t="s">
        <v>53</v>
      </c>
      <c r="AI6" s="71" t="s">
        <v>54</v>
      </c>
      <c r="AJ6" s="70" t="s">
        <v>43</v>
      </c>
      <c r="AK6" s="71" t="s">
        <v>53</v>
      </c>
      <c r="AL6" s="71" t="s">
        <v>54</v>
      </c>
      <c r="AM6" s="70" t="s">
        <v>43</v>
      </c>
      <c r="AN6" s="71" t="s">
        <v>53</v>
      </c>
      <c r="AO6" s="71" t="s">
        <v>54</v>
      </c>
    </row>
    <row r="7" spans="1:41" ht="19.5" customHeight="1">
      <c r="A7" s="21" t="s">
        <v>81</v>
      </c>
      <c r="B7" s="21" t="s">
        <v>81</v>
      </c>
      <c r="C7" s="21" t="s">
        <v>81</v>
      </c>
      <c r="D7" s="21" t="s">
        <v>28</v>
      </c>
      <c r="E7" s="147">
        <f>E8+E12+E18+E21+E23</f>
        <v>70352.05</v>
      </c>
      <c r="F7" s="147">
        <f>F8+F12+F18+F21+F23</f>
        <v>70352.05</v>
      </c>
      <c r="G7" s="147">
        <f>G8+G12+G18+G21+G23</f>
        <v>70352.05</v>
      </c>
      <c r="H7" s="147">
        <f>H8+H12+H18+H21+H23</f>
        <v>67981.05</v>
      </c>
      <c r="I7" s="147">
        <f>I8+I12+I18+I21+I23</f>
        <v>2371</v>
      </c>
      <c r="J7" s="58">
        <f>SUM(K7:L7)</f>
        <v>0</v>
      </c>
      <c r="K7" s="58">
        <v>0</v>
      </c>
      <c r="L7" s="22">
        <v>0</v>
      </c>
      <c r="M7" s="58">
        <f>SUM(N7:O7)</f>
        <v>0</v>
      </c>
      <c r="N7" s="58">
        <v>0</v>
      </c>
      <c r="O7" s="22">
        <v>0</v>
      </c>
      <c r="P7" s="23">
        <f>SUM(Q7,T7,W7)</f>
        <v>0</v>
      </c>
      <c r="Q7" s="58">
        <f>SUM(R7:S7)</f>
        <v>0</v>
      </c>
      <c r="R7" s="58">
        <v>0</v>
      </c>
      <c r="S7" s="22">
        <v>0</v>
      </c>
      <c r="T7" s="58">
        <f>SUM(U7:V7)</f>
        <v>0</v>
      </c>
      <c r="U7" s="58">
        <v>0</v>
      </c>
      <c r="V7" s="58">
        <v>0</v>
      </c>
      <c r="W7" s="58">
        <f>SUM(X7:Y7)</f>
        <v>0</v>
      </c>
      <c r="X7" s="58">
        <v>0</v>
      </c>
      <c r="Y7" s="22">
        <v>0</v>
      </c>
      <c r="Z7" s="23">
        <f>SUM(AA7,AD7,AG7,AJ7,AM7)</f>
        <v>0</v>
      </c>
      <c r="AA7" s="58">
        <f>SUM(AB7:AC7)</f>
        <v>0</v>
      </c>
      <c r="AB7" s="58"/>
      <c r="AC7" s="22"/>
      <c r="AD7" s="58">
        <f>SUM(AE7:AF7)</f>
        <v>0</v>
      </c>
      <c r="AE7" s="58">
        <v>0</v>
      </c>
      <c r="AF7" s="22">
        <v>0</v>
      </c>
      <c r="AG7" s="58">
        <f>SUM(AH7:AI7)</f>
        <v>0</v>
      </c>
      <c r="AH7" s="58">
        <v>0</v>
      </c>
      <c r="AI7" s="22">
        <v>0</v>
      </c>
      <c r="AJ7" s="58">
        <f>SUM(AK7:AL7)</f>
        <v>0</v>
      </c>
      <c r="AK7" s="58">
        <v>0</v>
      </c>
      <c r="AL7" s="22">
        <v>0</v>
      </c>
      <c r="AM7" s="58">
        <f>SUM(AN7:AO7)</f>
        <v>0</v>
      </c>
      <c r="AN7" s="58">
        <v>0</v>
      </c>
      <c r="AO7" s="22">
        <v>0</v>
      </c>
    </row>
    <row r="8" spans="1:41" ht="19.5" customHeight="1">
      <c r="A8" s="21" t="s">
        <v>321</v>
      </c>
      <c r="B8" s="21"/>
      <c r="C8" s="21"/>
      <c r="D8" s="21" t="s">
        <v>322</v>
      </c>
      <c r="E8" s="147">
        <f>SUM(E9:E11)</f>
        <v>439.11</v>
      </c>
      <c r="F8" s="147">
        <f>SUM(F9:F11)</f>
        <v>439.11</v>
      </c>
      <c r="G8" s="147">
        <f>SUM(G9:G11)</f>
        <v>439.11</v>
      </c>
      <c r="H8" s="147">
        <f>SUM(H9:H11)</f>
        <v>439.11</v>
      </c>
      <c r="I8" s="148"/>
      <c r="J8" s="58"/>
      <c r="K8" s="58"/>
      <c r="L8" s="22"/>
      <c r="M8" s="58"/>
      <c r="N8" s="58"/>
      <c r="O8" s="22"/>
      <c r="P8" s="23"/>
      <c r="Q8" s="58"/>
      <c r="R8" s="58"/>
      <c r="S8" s="22"/>
      <c r="T8" s="58"/>
      <c r="U8" s="58"/>
      <c r="V8" s="58"/>
      <c r="W8" s="58"/>
      <c r="X8" s="58"/>
      <c r="Y8" s="22"/>
      <c r="Z8" s="23"/>
      <c r="AA8" s="58"/>
      <c r="AB8" s="58"/>
      <c r="AC8" s="22"/>
      <c r="AD8" s="58"/>
      <c r="AE8" s="58"/>
      <c r="AF8" s="22"/>
      <c r="AG8" s="58"/>
      <c r="AH8" s="58"/>
      <c r="AI8" s="22"/>
      <c r="AJ8" s="58"/>
      <c r="AK8" s="58"/>
      <c r="AL8" s="22"/>
      <c r="AM8" s="58"/>
      <c r="AN8" s="58"/>
      <c r="AO8" s="22"/>
    </row>
    <row r="9" spans="1:41" ht="19.5" customHeight="1">
      <c r="A9" s="21"/>
      <c r="B9" s="21" t="s">
        <v>317</v>
      </c>
      <c r="C9" s="21" t="s">
        <v>318</v>
      </c>
      <c r="D9" s="21" t="s">
        <v>344</v>
      </c>
      <c r="E9" s="147">
        <f aca="true" t="shared" si="0" ref="E9:F26">F9</f>
        <v>311.54</v>
      </c>
      <c r="F9" s="147">
        <f t="shared" si="0"/>
        <v>311.54</v>
      </c>
      <c r="G9" s="147">
        <f aca="true" t="shared" si="1" ref="G9:G26">H9+I9</f>
        <v>311.54</v>
      </c>
      <c r="H9" s="147">
        <v>311.54</v>
      </c>
      <c r="I9" s="148"/>
      <c r="J9" s="58"/>
      <c r="K9" s="58"/>
      <c r="L9" s="22"/>
      <c r="M9" s="58"/>
      <c r="N9" s="58"/>
      <c r="O9" s="22"/>
      <c r="P9" s="23"/>
      <c r="Q9" s="58"/>
      <c r="R9" s="58"/>
      <c r="S9" s="22"/>
      <c r="T9" s="58"/>
      <c r="U9" s="58"/>
      <c r="V9" s="58"/>
      <c r="W9" s="58"/>
      <c r="X9" s="58"/>
      <c r="Y9" s="22"/>
      <c r="Z9" s="23"/>
      <c r="AA9" s="58"/>
      <c r="AB9" s="58"/>
      <c r="AC9" s="22"/>
      <c r="AD9" s="58"/>
      <c r="AE9" s="58"/>
      <c r="AF9" s="22"/>
      <c r="AG9" s="58"/>
      <c r="AH9" s="58"/>
      <c r="AI9" s="22"/>
      <c r="AJ9" s="58"/>
      <c r="AK9" s="58"/>
      <c r="AL9" s="22"/>
      <c r="AM9" s="58"/>
      <c r="AN9" s="58"/>
      <c r="AO9" s="22"/>
    </row>
    <row r="10" spans="1:41" ht="19.5" customHeight="1">
      <c r="A10" s="21"/>
      <c r="B10" s="21" t="s">
        <v>302</v>
      </c>
      <c r="C10" s="21" t="s">
        <v>294</v>
      </c>
      <c r="D10" s="21" t="s">
        <v>343</v>
      </c>
      <c r="E10" s="147">
        <f t="shared" si="0"/>
        <v>89.42</v>
      </c>
      <c r="F10" s="147">
        <f t="shared" si="0"/>
        <v>89.42</v>
      </c>
      <c r="G10" s="147">
        <f t="shared" si="1"/>
        <v>89.42</v>
      </c>
      <c r="H10" s="147">
        <v>89.42</v>
      </c>
      <c r="I10" s="148"/>
      <c r="J10" s="58"/>
      <c r="K10" s="58"/>
      <c r="L10" s="22"/>
      <c r="M10" s="58"/>
      <c r="N10" s="58"/>
      <c r="O10" s="22"/>
      <c r="P10" s="23"/>
      <c r="Q10" s="58"/>
      <c r="R10" s="58"/>
      <c r="S10" s="22"/>
      <c r="T10" s="58"/>
      <c r="U10" s="58"/>
      <c r="V10" s="58"/>
      <c r="W10" s="58"/>
      <c r="X10" s="58"/>
      <c r="Y10" s="22"/>
      <c r="Z10" s="23"/>
      <c r="AA10" s="58"/>
      <c r="AB10" s="58"/>
      <c r="AC10" s="22"/>
      <c r="AD10" s="58"/>
      <c r="AE10" s="58"/>
      <c r="AF10" s="22"/>
      <c r="AG10" s="58"/>
      <c r="AH10" s="58"/>
      <c r="AI10" s="22"/>
      <c r="AJ10" s="58"/>
      <c r="AK10" s="58"/>
      <c r="AL10" s="22"/>
      <c r="AM10" s="58"/>
      <c r="AN10" s="58"/>
      <c r="AO10" s="22"/>
    </row>
    <row r="11" spans="1:41" ht="19.5" customHeight="1">
      <c r="A11" s="21"/>
      <c r="B11" s="21" t="s">
        <v>319</v>
      </c>
      <c r="C11" s="21" t="s">
        <v>294</v>
      </c>
      <c r="D11" s="21" t="s">
        <v>342</v>
      </c>
      <c r="E11" s="147">
        <f t="shared" si="0"/>
        <v>38.15</v>
      </c>
      <c r="F11" s="147">
        <f t="shared" si="0"/>
        <v>38.15</v>
      </c>
      <c r="G11" s="147">
        <f t="shared" si="1"/>
        <v>38.15</v>
      </c>
      <c r="H11" s="147">
        <v>38.15</v>
      </c>
      <c r="I11" s="148"/>
      <c r="J11" s="58"/>
      <c r="K11" s="58"/>
      <c r="L11" s="22"/>
      <c r="M11" s="58"/>
      <c r="N11" s="58"/>
      <c r="O11" s="22"/>
      <c r="P11" s="23"/>
      <c r="Q11" s="58"/>
      <c r="R11" s="58"/>
      <c r="S11" s="22"/>
      <c r="T11" s="58"/>
      <c r="U11" s="58"/>
      <c r="V11" s="58"/>
      <c r="W11" s="58"/>
      <c r="X11" s="58"/>
      <c r="Y11" s="22"/>
      <c r="Z11" s="23"/>
      <c r="AA11" s="58"/>
      <c r="AB11" s="58"/>
      <c r="AC11" s="22"/>
      <c r="AD11" s="58"/>
      <c r="AE11" s="58"/>
      <c r="AF11" s="22"/>
      <c r="AG11" s="58"/>
      <c r="AH11" s="58"/>
      <c r="AI11" s="22"/>
      <c r="AJ11" s="58"/>
      <c r="AK11" s="58"/>
      <c r="AL11" s="22"/>
      <c r="AM11" s="58"/>
      <c r="AN11" s="58"/>
      <c r="AO11" s="22"/>
    </row>
    <row r="12" spans="1:41" ht="19.5" customHeight="1">
      <c r="A12" s="21" t="s">
        <v>320</v>
      </c>
      <c r="B12" s="21"/>
      <c r="C12" s="21"/>
      <c r="D12" s="21" t="s">
        <v>323</v>
      </c>
      <c r="E12" s="149">
        <f>SUM(E13:E17)</f>
        <v>119.28999999999999</v>
      </c>
      <c r="F12" s="149">
        <f>SUM(F13:F17)</f>
        <v>119.28999999999999</v>
      </c>
      <c r="G12" s="149">
        <f>SUM(G13:G17)</f>
        <v>119.28999999999999</v>
      </c>
      <c r="H12" s="149">
        <f>SUM(H13:H17)</f>
        <v>79.28999999999999</v>
      </c>
      <c r="I12" s="149">
        <f>SUM(I13:I17)</f>
        <v>40</v>
      </c>
      <c r="J12" s="58"/>
      <c r="K12" s="58"/>
      <c r="L12" s="22"/>
      <c r="M12" s="58"/>
      <c r="N12" s="58"/>
      <c r="O12" s="22"/>
      <c r="P12" s="23"/>
      <c r="Q12" s="58"/>
      <c r="R12" s="58"/>
      <c r="S12" s="22"/>
      <c r="T12" s="58"/>
      <c r="U12" s="58"/>
      <c r="V12" s="58"/>
      <c r="W12" s="58"/>
      <c r="X12" s="58"/>
      <c r="Y12" s="22"/>
      <c r="Z12" s="23"/>
      <c r="AA12" s="58"/>
      <c r="AB12" s="58"/>
      <c r="AC12" s="22"/>
      <c r="AD12" s="58"/>
      <c r="AE12" s="58"/>
      <c r="AF12" s="22"/>
      <c r="AG12" s="58"/>
      <c r="AH12" s="58"/>
      <c r="AI12" s="22"/>
      <c r="AJ12" s="58"/>
      <c r="AK12" s="58"/>
      <c r="AL12" s="22"/>
      <c r="AM12" s="58"/>
      <c r="AN12" s="58"/>
      <c r="AO12" s="22"/>
    </row>
    <row r="13" spans="1:41" ht="19.5" customHeight="1">
      <c r="A13" s="21"/>
      <c r="B13" s="21" t="s">
        <v>301</v>
      </c>
      <c r="C13" s="21" t="s">
        <v>318</v>
      </c>
      <c r="D13" s="21" t="s">
        <v>324</v>
      </c>
      <c r="E13" s="147">
        <f>F13</f>
        <v>65.19</v>
      </c>
      <c r="F13" s="147">
        <f>G13</f>
        <v>65.19</v>
      </c>
      <c r="G13" s="147">
        <v>65.19</v>
      </c>
      <c r="H13" s="147">
        <v>65.19</v>
      </c>
      <c r="I13" s="148"/>
      <c r="J13" s="58"/>
      <c r="K13" s="58"/>
      <c r="L13" s="22"/>
      <c r="M13" s="58"/>
      <c r="N13" s="58"/>
      <c r="O13" s="22"/>
      <c r="P13" s="23"/>
      <c r="Q13" s="58"/>
      <c r="R13" s="58"/>
      <c r="S13" s="22"/>
      <c r="T13" s="58"/>
      <c r="U13" s="58"/>
      <c r="V13" s="58"/>
      <c r="W13" s="58"/>
      <c r="X13" s="58"/>
      <c r="Y13" s="22"/>
      <c r="Z13" s="23"/>
      <c r="AA13" s="58"/>
      <c r="AB13" s="58"/>
      <c r="AC13" s="22"/>
      <c r="AD13" s="58"/>
      <c r="AE13" s="58"/>
      <c r="AF13" s="22"/>
      <c r="AG13" s="58"/>
      <c r="AH13" s="58"/>
      <c r="AI13" s="22"/>
      <c r="AJ13" s="58"/>
      <c r="AK13" s="58"/>
      <c r="AL13" s="22"/>
      <c r="AM13" s="58"/>
      <c r="AN13" s="58"/>
      <c r="AO13" s="22"/>
    </row>
    <row r="14" spans="1:41" ht="19.5" customHeight="1">
      <c r="A14" s="21"/>
      <c r="B14" s="21" t="s">
        <v>302</v>
      </c>
      <c r="C14" s="21" t="s">
        <v>294</v>
      </c>
      <c r="D14" s="21" t="s">
        <v>325</v>
      </c>
      <c r="E14" s="147">
        <f t="shared" si="0"/>
        <v>2.82</v>
      </c>
      <c r="F14" s="147">
        <f t="shared" si="0"/>
        <v>2.82</v>
      </c>
      <c r="G14" s="147">
        <f t="shared" si="1"/>
        <v>2.82</v>
      </c>
      <c r="H14" s="147">
        <v>2.82</v>
      </c>
      <c r="I14" s="148"/>
      <c r="J14" s="58"/>
      <c r="K14" s="58"/>
      <c r="L14" s="22"/>
      <c r="M14" s="58"/>
      <c r="N14" s="58"/>
      <c r="O14" s="22"/>
      <c r="P14" s="23"/>
      <c r="Q14" s="58"/>
      <c r="R14" s="58"/>
      <c r="S14" s="22"/>
      <c r="T14" s="58"/>
      <c r="U14" s="58"/>
      <c r="V14" s="58"/>
      <c r="W14" s="58"/>
      <c r="X14" s="58"/>
      <c r="Y14" s="22"/>
      <c r="Z14" s="23"/>
      <c r="AA14" s="58"/>
      <c r="AB14" s="58"/>
      <c r="AC14" s="22"/>
      <c r="AD14" s="58"/>
      <c r="AE14" s="58"/>
      <c r="AF14" s="22"/>
      <c r="AG14" s="58"/>
      <c r="AH14" s="58"/>
      <c r="AI14" s="22"/>
      <c r="AJ14" s="58"/>
      <c r="AK14" s="58"/>
      <c r="AL14" s="22"/>
      <c r="AM14" s="58"/>
      <c r="AN14" s="58"/>
      <c r="AO14" s="22"/>
    </row>
    <row r="15" spans="1:41" ht="19.5" customHeight="1">
      <c r="A15" s="21"/>
      <c r="B15" s="21" t="s">
        <v>319</v>
      </c>
      <c r="C15" s="21" t="s">
        <v>294</v>
      </c>
      <c r="D15" s="21" t="s">
        <v>326</v>
      </c>
      <c r="E15" s="147">
        <f t="shared" si="0"/>
        <v>4.77</v>
      </c>
      <c r="F15" s="147">
        <f t="shared" si="0"/>
        <v>4.77</v>
      </c>
      <c r="G15" s="147">
        <f t="shared" si="1"/>
        <v>4.77</v>
      </c>
      <c r="H15" s="147">
        <v>4.77</v>
      </c>
      <c r="I15" s="148"/>
      <c r="J15" s="58"/>
      <c r="K15" s="58"/>
      <c r="L15" s="22"/>
      <c r="M15" s="58"/>
      <c r="N15" s="58"/>
      <c r="O15" s="22"/>
      <c r="P15" s="23"/>
      <c r="Q15" s="58"/>
      <c r="R15" s="58"/>
      <c r="S15" s="22"/>
      <c r="T15" s="58"/>
      <c r="U15" s="58"/>
      <c r="V15" s="58"/>
      <c r="W15" s="58"/>
      <c r="X15" s="58"/>
      <c r="Y15" s="22"/>
      <c r="Z15" s="23"/>
      <c r="AA15" s="58"/>
      <c r="AB15" s="58"/>
      <c r="AC15" s="22"/>
      <c r="AD15" s="58"/>
      <c r="AE15" s="58"/>
      <c r="AF15" s="22"/>
      <c r="AG15" s="58"/>
      <c r="AH15" s="58"/>
      <c r="AI15" s="22"/>
      <c r="AJ15" s="58"/>
      <c r="AK15" s="58"/>
      <c r="AL15" s="22"/>
      <c r="AM15" s="58"/>
      <c r="AN15" s="58"/>
      <c r="AO15" s="22"/>
    </row>
    <row r="16" spans="1:41" ht="19.5" customHeight="1">
      <c r="A16" s="21"/>
      <c r="B16" s="21" t="s">
        <v>329</v>
      </c>
      <c r="C16" s="21" t="s">
        <v>318</v>
      </c>
      <c r="D16" s="21" t="s">
        <v>327</v>
      </c>
      <c r="E16" s="147">
        <f t="shared" si="0"/>
        <v>3.76</v>
      </c>
      <c r="F16" s="147">
        <f t="shared" si="0"/>
        <v>3.76</v>
      </c>
      <c r="G16" s="147">
        <f t="shared" si="1"/>
        <v>3.76</v>
      </c>
      <c r="H16" s="147">
        <v>3.76</v>
      </c>
      <c r="I16" s="148"/>
      <c r="J16" s="58"/>
      <c r="K16" s="58"/>
      <c r="L16" s="22"/>
      <c r="M16" s="58"/>
      <c r="N16" s="58"/>
      <c r="O16" s="22"/>
      <c r="P16" s="23"/>
      <c r="Q16" s="58"/>
      <c r="R16" s="58"/>
      <c r="S16" s="22"/>
      <c r="T16" s="58"/>
      <c r="U16" s="58"/>
      <c r="V16" s="58"/>
      <c r="W16" s="58"/>
      <c r="X16" s="58"/>
      <c r="Y16" s="22"/>
      <c r="Z16" s="23"/>
      <c r="AA16" s="58"/>
      <c r="AB16" s="58"/>
      <c r="AC16" s="22"/>
      <c r="AD16" s="58"/>
      <c r="AE16" s="58"/>
      <c r="AF16" s="22"/>
      <c r="AG16" s="58"/>
      <c r="AH16" s="58"/>
      <c r="AI16" s="22"/>
      <c r="AJ16" s="58"/>
      <c r="AK16" s="58"/>
      <c r="AL16" s="22"/>
      <c r="AM16" s="58"/>
      <c r="AN16" s="58"/>
      <c r="AO16" s="22"/>
    </row>
    <row r="17" spans="1:41" ht="19.5" customHeight="1">
      <c r="A17" s="21"/>
      <c r="B17" s="21" t="s">
        <v>299</v>
      </c>
      <c r="C17" s="21" t="s">
        <v>294</v>
      </c>
      <c r="D17" s="21" t="s">
        <v>328</v>
      </c>
      <c r="E17" s="147">
        <f t="shared" si="0"/>
        <v>42.75</v>
      </c>
      <c r="F17" s="147">
        <f t="shared" si="0"/>
        <v>42.75</v>
      </c>
      <c r="G17" s="147">
        <f t="shared" si="1"/>
        <v>42.75</v>
      </c>
      <c r="H17" s="147">
        <v>2.75</v>
      </c>
      <c r="I17" s="148">
        <v>40</v>
      </c>
      <c r="J17" s="58"/>
      <c r="K17" s="58"/>
      <c r="L17" s="22"/>
      <c r="M17" s="58"/>
      <c r="N17" s="58"/>
      <c r="O17" s="22"/>
      <c r="P17" s="23"/>
      <c r="Q17" s="58"/>
      <c r="R17" s="58"/>
      <c r="S17" s="22"/>
      <c r="T17" s="58"/>
      <c r="U17" s="58"/>
      <c r="V17" s="58"/>
      <c r="W17" s="58"/>
      <c r="X17" s="58"/>
      <c r="Y17" s="22"/>
      <c r="Z17" s="23"/>
      <c r="AA17" s="58"/>
      <c r="AB17" s="58"/>
      <c r="AC17" s="22"/>
      <c r="AD17" s="58"/>
      <c r="AE17" s="58"/>
      <c r="AF17" s="22"/>
      <c r="AG17" s="58"/>
      <c r="AH17" s="58"/>
      <c r="AI17" s="22"/>
      <c r="AJ17" s="58"/>
      <c r="AK17" s="58"/>
      <c r="AL17" s="22"/>
      <c r="AM17" s="58"/>
      <c r="AN17" s="58"/>
      <c r="AO17" s="22"/>
    </row>
    <row r="18" spans="1:41" ht="19.5" customHeight="1">
      <c r="A18" s="21" t="s">
        <v>330</v>
      </c>
      <c r="B18" s="21"/>
      <c r="C18" s="21"/>
      <c r="D18" s="21" t="s">
        <v>332</v>
      </c>
      <c r="E18" s="147">
        <f>E19+E20</f>
        <v>59732.99</v>
      </c>
      <c r="F18" s="147">
        <f>F19+F20</f>
        <v>59732.99</v>
      </c>
      <c r="G18" s="147">
        <f>G19+G20</f>
        <v>59732.99</v>
      </c>
      <c r="H18" s="147">
        <f>H19+H20</f>
        <v>58431.49</v>
      </c>
      <c r="I18" s="147">
        <f>I19+I20</f>
        <v>1301.5</v>
      </c>
      <c r="J18" s="58"/>
      <c r="K18" s="58"/>
      <c r="L18" s="22"/>
      <c r="M18" s="58"/>
      <c r="N18" s="58"/>
      <c r="O18" s="22"/>
      <c r="P18" s="23"/>
      <c r="Q18" s="58"/>
      <c r="R18" s="58"/>
      <c r="S18" s="22"/>
      <c r="T18" s="58"/>
      <c r="U18" s="58"/>
      <c r="V18" s="58"/>
      <c r="W18" s="58"/>
      <c r="X18" s="58"/>
      <c r="Y18" s="22"/>
      <c r="Z18" s="23"/>
      <c r="AA18" s="58"/>
      <c r="AB18" s="58"/>
      <c r="AC18" s="22"/>
      <c r="AD18" s="58"/>
      <c r="AE18" s="58"/>
      <c r="AF18" s="22"/>
      <c r="AG18" s="58"/>
      <c r="AH18" s="58"/>
      <c r="AI18" s="22"/>
      <c r="AJ18" s="58"/>
      <c r="AK18" s="58"/>
      <c r="AL18" s="22"/>
      <c r="AM18" s="58"/>
      <c r="AN18" s="58"/>
      <c r="AO18" s="22"/>
    </row>
    <row r="19" spans="1:41" ht="19.5" customHeight="1">
      <c r="A19" s="21"/>
      <c r="B19" s="21" t="s">
        <v>331</v>
      </c>
      <c r="C19" s="21" t="s">
        <v>338</v>
      </c>
      <c r="D19" s="21" t="s">
        <v>339</v>
      </c>
      <c r="E19" s="147">
        <f t="shared" si="0"/>
        <v>55326.53</v>
      </c>
      <c r="F19" s="147">
        <f t="shared" si="0"/>
        <v>55326.53</v>
      </c>
      <c r="G19" s="147">
        <f t="shared" si="1"/>
        <v>55326.53</v>
      </c>
      <c r="H19" s="147">
        <v>55236.53</v>
      </c>
      <c r="I19" s="148">
        <v>90</v>
      </c>
      <c r="J19" s="58"/>
      <c r="K19" s="58"/>
      <c r="L19" s="22"/>
      <c r="M19" s="58"/>
      <c r="N19" s="58"/>
      <c r="O19" s="22"/>
      <c r="P19" s="23"/>
      <c r="Q19" s="58"/>
      <c r="R19" s="58"/>
      <c r="S19" s="22"/>
      <c r="T19" s="58"/>
      <c r="U19" s="58"/>
      <c r="V19" s="58"/>
      <c r="W19" s="58"/>
      <c r="X19" s="58"/>
      <c r="Y19" s="22"/>
      <c r="Z19" s="23"/>
      <c r="AA19" s="58"/>
      <c r="AB19" s="58"/>
      <c r="AC19" s="22"/>
      <c r="AD19" s="58"/>
      <c r="AE19" s="58"/>
      <c r="AF19" s="22"/>
      <c r="AG19" s="58"/>
      <c r="AH19" s="58"/>
      <c r="AI19" s="22"/>
      <c r="AJ19" s="58"/>
      <c r="AK19" s="58"/>
      <c r="AL19" s="22"/>
      <c r="AM19" s="58"/>
      <c r="AN19" s="58"/>
      <c r="AO19" s="22"/>
    </row>
    <row r="20" spans="1:41" ht="19.5" customHeight="1">
      <c r="A20" s="21"/>
      <c r="B20" s="21" t="s">
        <v>302</v>
      </c>
      <c r="C20" s="21" t="s">
        <v>338</v>
      </c>
      <c r="D20" s="21" t="s">
        <v>340</v>
      </c>
      <c r="E20" s="147">
        <f t="shared" si="0"/>
        <v>4406.46</v>
      </c>
      <c r="F20" s="147">
        <f t="shared" si="0"/>
        <v>4406.46</v>
      </c>
      <c r="G20" s="147">
        <f t="shared" si="1"/>
        <v>4406.46</v>
      </c>
      <c r="H20" s="147">
        <v>3194.96</v>
      </c>
      <c r="I20" s="148">
        <v>1211.5</v>
      </c>
      <c r="J20" s="58"/>
      <c r="K20" s="58"/>
      <c r="L20" s="22"/>
      <c r="M20" s="58"/>
      <c r="N20" s="58"/>
      <c r="O20" s="22"/>
      <c r="P20" s="23"/>
      <c r="Q20" s="58"/>
      <c r="R20" s="58"/>
      <c r="S20" s="22"/>
      <c r="T20" s="58"/>
      <c r="U20" s="58"/>
      <c r="V20" s="58"/>
      <c r="W20" s="58"/>
      <c r="X20" s="58"/>
      <c r="Y20" s="22"/>
      <c r="Z20" s="23"/>
      <c r="AA20" s="58"/>
      <c r="AB20" s="58"/>
      <c r="AC20" s="22"/>
      <c r="AD20" s="58"/>
      <c r="AE20" s="58"/>
      <c r="AF20" s="22"/>
      <c r="AG20" s="58"/>
      <c r="AH20" s="58"/>
      <c r="AI20" s="22"/>
      <c r="AJ20" s="58"/>
      <c r="AK20" s="58"/>
      <c r="AL20" s="22"/>
      <c r="AM20" s="58"/>
      <c r="AN20" s="58"/>
      <c r="AO20" s="22"/>
    </row>
    <row r="21" spans="1:41" ht="19.5" customHeight="1">
      <c r="A21" s="21" t="s">
        <v>335</v>
      </c>
      <c r="B21" s="21"/>
      <c r="C21" s="21"/>
      <c r="D21" s="21" t="s">
        <v>336</v>
      </c>
      <c r="E21" s="147">
        <f t="shared" si="0"/>
        <v>9.5</v>
      </c>
      <c r="F21" s="147">
        <f t="shared" si="0"/>
        <v>9.5</v>
      </c>
      <c r="G21" s="147">
        <f>H21+I21</f>
        <v>9.5</v>
      </c>
      <c r="H21" s="147"/>
      <c r="I21" s="148">
        <v>9.5</v>
      </c>
      <c r="J21" s="58"/>
      <c r="K21" s="58"/>
      <c r="L21" s="22"/>
      <c r="M21" s="58"/>
      <c r="N21" s="58"/>
      <c r="O21" s="22"/>
      <c r="P21" s="23"/>
      <c r="Q21" s="58"/>
      <c r="R21" s="58"/>
      <c r="S21" s="22"/>
      <c r="T21" s="58"/>
      <c r="U21" s="58"/>
      <c r="V21" s="58"/>
      <c r="W21" s="58"/>
      <c r="X21" s="58"/>
      <c r="Y21" s="22"/>
      <c r="Z21" s="23"/>
      <c r="AA21" s="58"/>
      <c r="AB21" s="58"/>
      <c r="AC21" s="22"/>
      <c r="AD21" s="58"/>
      <c r="AE21" s="58"/>
      <c r="AF21" s="22"/>
      <c r="AG21" s="58"/>
      <c r="AH21" s="58"/>
      <c r="AI21" s="22"/>
      <c r="AJ21" s="58"/>
      <c r="AK21" s="58"/>
      <c r="AL21" s="22"/>
      <c r="AM21" s="58"/>
      <c r="AN21" s="58"/>
      <c r="AO21" s="22"/>
    </row>
    <row r="22" spans="1:41" ht="19.5" customHeight="1">
      <c r="A22" s="21"/>
      <c r="B22" s="21" t="s">
        <v>331</v>
      </c>
      <c r="C22" s="21" t="s">
        <v>337</v>
      </c>
      <c r="D22" s="21" t="s">
        <v>341</v>
      </c>
      <c r="E22" s="147">
        <f t="shared" si="0"/>
        <v>9.5</v>
      </c>
      <c r="F22" s="147">
        <f t="shared" si="0"/>
        <v>9.5</v>
      </c>
      <c r="G22" s="147">
        <f t="shared" si="1"/>
        <v>9.5</v>
      </c>
      <c r="H22" s="147"/>
      <c r="I22" s="148">
        <v>9.5</v>
      </c>
      <c r="J22" s="58"/>
      <c r="K22" s="58"/>
      <c r="L22" s="22"/>
      <c r="M22" s="58"/>
      <c r="N22" s="58"/>
      <c r="O22" s="22"/>
      <c r="P22" s="23"/>
      <c r="Q22" s="58"/>
      <c r="R22" s="58"/>
      <c r="S22" s="22"/>
      <c r="T22" s="58"/>
      <c r="U22" s="58"/>
      <c r="V22" s="58"/>
      <c r="W22" s="58"/>
      <c r="X22" s="58"/>
      <c r="Y22" s="22"/>
      <c r="Z22" s="23"/>
      <c r="AA22" s="58"/>
      <c r="AB22" s="58"/>
      <c r="AC22" s="22"/>
      <c r="AD22" s="58"/>
      <c r="AE22" s="58"/>
      <c r="AF22" s="22"/>
      <c r="AG22" s="58"/>
      <c r="AH22" s="58"/>
      <c r="AI22" s="22"/>
      <c r="AJ22" s="58"/>
      <c r="AK22" s="58"/>
      <c r="AL22" s="22"/>
      <c r="AM22" s="58"/>
      <c r="AN22" s="58"/>
      <c r="AO22" s="22"/>
    </row>
    <row r="23" spans="1:41" ht="19.5" customHeight="1">
      <c r="A23" s="21" t="s">
        <v>345</v>
      </c>
      <c r="B23" s="21"/>
      <c r="C23" s="21"/>
      <c r="D23" s="21" t="s">
        <v>347</v>
      </c>
      <c r="E23" s="147">
        <f>SUM(E24:E26)</f>
        <v>10051.16</v>
      </c>
      <c r="F23" s="147">
        <f>SUM(F24:F26)</f>
        <v>10051.16</v>
      </c>
      <c r="G23" s="147">
        <f>SUM(G24:G26)</f>
        <v>10051.16</v>
      </c>
      <c r="H23" s="147">
        <f>SUM(H24:H26)</f>
        <v>9031.16</v>
      </c>
      <c r="I23" s="147">
        <f>SUM(I24:I26)</f>
        <v>1020</v>
      </c>
      <c r="J23" s="58"/>
      <c r="K23" s="58"/>
      <c r="L23" s="22"/>
      <c r="M23" s="58"/>
      <c r="N23" s="58"/>
      <c r="O23" s="22"/>
      <c r="P23" s="23"/>
      <c r="Q23" s="58"/>
      <c r="R23" s="58"/>
      <c r="S23" s="22"/>
      <c r="T23" s="58"/>
      <c r="U23" s="58"/>
      <c r="V23" s="58"/>
      <c r="W23" s="58"/>
      <c r="X23" s="58"/>
      <c r="Y23" s="22"/>
      <c r="Z23" s="23"/>
      <c r="AA23" s="58"/>
      <c r="AB23" s="58"/>
      <c r="AC23" s="22"/>
      <c r="AD23" s="58"/>
      <c r="AE23" s="58"/>
      <c r="AF23" s="22"/>
      <c r="AG23" s="58"/>
      <c r="AH23" s="58"/>
      <c r="AI23" s="22"/>
      <c r="AJ23" s="58"/>
      <c r="AK23" s="58"/>
      <c r="AL23" s="22"/>
      <c r="AM23" s="58"/>
      <c r="AN23" s="58"/>
      <c r="AO23" s="22"/>
    </row>
    <row r="24" spans="1:41" ht="19.5" customHeight="1">
      <c r="A24" s="21"/>
      <c r="B24" s="21" t="s">
        <v>346</v>
      </c>
      <c r="C24" s="21" t="s">
        <v>338</v>
      </c>
      <c r="D24" s="21" t="s">
        <v>348</v>
      </c>
      <c r="E24" s="147">
        <f t="shared" si="0"/>
        <v>8890.21</v>
      </c>
      <c r="F24" s="147">
        <f t="shared" si="0"/>
        <v>8890.21</v>
      </c>
      <c r="G24" s="147">
        <f t="shared" si="1"/>
        <v>8890.21</v>
      </c>
      <c r="H24" s="147">
        <v>8890.21</v>
      </c>
      <c r="I24" s="148"/>
      <c r="J24" s="58"/>
      <c r="K24" s="58"/>
      <c r="L24" s="22"/>
      <c r="M24" s="58"/>
      <c r="N24" s="58"/>
      <c r="O24" s="22"/>
      <c r="P24" s="23"/>
      <c r="Q24" s="58"/>
      <c r="R24" s="58"/>
      <c r="S24" s="22"/>
      <c r="T24" s="58"/>
      <c r="U24" s="58"/>
      <c r="V24" s="58"/>
      <c r="W24" s="58"/>
      <c r="X24" s="58"/>
      <c r="Y24" s="22"/>
      <c r="Z24" s="23"/>
      <c r="AA24" s="58"/>
      <c r="AB24" s="58"/>
      <c r="AC24" s="22"/>
      <c r="AD24" s="58"/>
      <c r="AE24" s="58"/>
      <c r="AF24" s="22"/>
      <c r="AG24" s="58"/>
      <c r="AH24" s="58"/>
      <c r="AI24" s="22"/>
      <c r="AJ24" s="58"/>
      <c r="AK24" s="58"/>
      <c r="AL24" s="22"/>
      <c r="AM24" s="58"/>
      <c r="AN24" s="58"/>
      <c r="AO24" s="22"/>
    </row>
    <row r="25" spans="1:41" ht="19.5" customHeight="1">
      <c r="A25" s="21"/>
      <c r="B25" s="21" t="s">
        <v>296</v>
      </c>
      <c r="C25" s="21" t="s">
        <v>338</v>
      </c>
      <c r="D25" s="21" t="s">
        <v>349</v>
      </c>
      <c r="E25" s="147">
        <f t="shared" si="0"/>
        <v>140.95</v>
      </c>
      <c r="F25" s="147">
        <f t="shared" si="0"/>
        <v>140.95</v>
      </c>
      <c r="G25" s="147">
        <f t="shared" si="1"/>
        <v>140.95</v>
      </c>
      <c r="H25" s="147">
        <v>140.95</v>
      </c>
      <c r="I25" s="148"/>
      <c r="J25" s="58"/>
      <c r="K25" s="58"/>
      <c r="L25" s="22"/>
      <c r="M25" s="58"/>
      <c r="N25" s="58"/>
      <c r="O25" s="22"/>
      <c r="P25" s="23"/>
      <c r="Q25" s="58"/>
      <c r="R25" s="58"/>
      <c r="S25" s="22"/>
      <c r="T25" s="58"/>
      <c r="U25" s="58"/>
      <c r="V25" s="58"/>
      <c r="W25" s="58"/>
      <c r="X25" s="58"/>
      <c r="Y25" s="22"/>
      <c r="Z25" s="23"/>
      <c r="AA25" s="58"/>
      <c r="AB25" s="58"/>
      <c r="AC25" s="22"/>
      <c r="AD25" s="58"/>
      <c r="AE25" s="58"/>
      <c r="AF25" s="22"/>
      <c r="AG25" s="58"/>
      <c r="AH25" s="58"/>
      <c r="AI25" s="22"/>
      <c r="AJ25" s="58"/>
      <c r="AK25" s="58"/>
      <c r="AL25" s="22"/>
      <c r="AM25" s="58"/>
      <c r="AN25" s="58"/>
      <c r="AO25" s="22"/>
    </row>
    <row r="26" spans="1:41" ht="19.5" customHeight="1">
      <c r="A26" s="21"/>
      <c r="B26" s="21" t="s">
        <v>299</v>
      </c>
      <c r="C26" s="21" t="s">
        <v>338</v>
      </c>
      <c r="D26" s="21" t="s">
        <v>350</v>
      </c>
      <c r="E26" s="147">
        <f t="shared" si="0"/>
        <v>1020</v>
      </c>
      <c r="F26" s="147">
        <f t="shared" si="0"/>
        <v>1020</v>
      </c>
      <c r="G26" s="147">
        <f t="shared" si="1"/>
        <v>1020</v>
      </c>
      <c r="H26" s="147"/>
      <c r="I26" s="148">
        <v>1020</v>
      </c>
      <c r="J26" s="58"/>
      <c r="K26" s="58"/>
      <c r="L26" s="22"/>
      <c r="M26" s="58"/>
      <c r="N26" s="58"/>
      <c r="O26" s="22"/>
      <c r="P26" s="23"/>
      <c r="Q26" s="58"/>
      <c r="R26" s="58"/>
      <c r="S26" s="22"/>
      <c r="T26" s="58"/>
      <c r="U26" s="58"/>
      <c r="V26" s="58"/>
      <c r="W26" s="58"/>
      <c r="X26" s="58"/>
      <c r="Y26" s="22"/>
      <c r="Z26" s="23"/>
      <c r="AA26" s="58"/>
      <c r="AB26" s="58"/>
      <c r="AC26" s="22"/>
      <c r="AD26" s="58"/>
      <c r="AE26" s="58"/>
      <c r="AF26" s="22"/>
      <c r="AG26" s="58"/>
      <c r="AH26" s="58"/>
      <c r="AI26" s="22"/>
      <c r="AJ26" s="58"/>
      <c r="AK26" s="58"/>
      <c r="AL26" s="22"/>
      <c r="AM26" s="58"/>
      <c r="AN26" s="58"/>
      <c r="AO26" s="22"/>
    </row>
  </sheetData>
  <sheetProtection/>
  <mergeCells count="23">
    <mergeCell ref="A2:AO2"/>
    <mergeCell ref="A4:D4"/>
    <mergeCell ref="F4:O4"/>
    <mergeCell ref="P4:Y4"/>
    <mergeCell ref="Z4:AO4"/>
    <mergeCell ref="A5:B5"/>
    <mergeCell ref="G5:I5"/>
    <mergeCell ref="J5:L5"/>
    <mergeCell ref="M5:O5"/>
    <mergeCell ref="C5:C6"/>
    <mergeCell ref="D5:D6"/>
    <mergeCell ref="E4:E6"/>
    <mergeCell ref="F5:F6"/>
    <mergeCell ref="AJ5:AL5"/>
    <mergeCell ref="AM5:AO5"/>
    <mergeCell ref="Q5:S5"/>
    <mergeCell ref="T5:V5"/>
    <mergeCell ref="W5:Y5"/>
    <mergeCell ref="AA5:AC5"/>
    <mergeCell ref="P5:P6"/>
    <mergeCell ref="Z5:Z6"/>
    <mergeCell ref="AD5:AF5"/>
    <mergeCell ref="AG5:AI5"/>
  </mergeCells>
  <printOptions horizontalCentered="1"/>
  <pageMargins left="0.39" right="0.39" top="1" bottom="1" header="0.51" footer="0.51"/>
  <pageSetup horizontalDpi="600" verticalDpi="600" orientation="landscape" paperSize="9" scale="60"/>
  <ignoredErrors>
    <ignoredError sqref="E12:F12 E18:G18" formula="1"/>
  </ignoredErrors>
</worksheet>
</file>

<file path=xl/worksheets/sheet7.xml><?xml version="1.0" encoding="utf-8"?>
<worksheet xmlns="http://schemas.openxmlformats.org/spreadsheetml/2006/main" xmlns:r="http://schemas.openxmlformats.org/officeDocument/2006/relationships">
  <dimension ref="A1:DI53"/>
  <sheetViews>
    <sheetView showZeros="0" workbookViewId="0" topLeftCell="A1">
      <pane ySplit="6" topLeftCell="BM7" activePane="bottomLeft" state="frozen"/>
      <selection pane="topLeft" activeCell="A1" sqref="A1"/>
      <selection pane="bottomLeft" activeCell="G37" sqref="G37"/>
    </sheetView>
  </sheetViews>
  <sheetFormatPr defaultColWidth="7.00390625" defaultRowHeight="14.25"/>
  <cols>
    <col min="1" max="1" width="3.625" style="1" customWidth="1"/>
    <col min="2" max="3" width="2.75390625" style="1" customWidth="1"/>
    <col min="4" max="4" width="39.50390625" style="1" customWidth="1"/>
    <col min="5" max="5" width="11.25390625" style="206" customWidth="1"/>
    <col min="6" max="6" width="9.125" style="1" customWidth="1"/>
    <col min="7" max="15" width="8.875" style="1" customWidth="1"/>
    <col min="16" max="19" width="6.875" style="1" customWidth="1"/>
    <col min="20" max="20" width="9.125" style="1" customWidth="1"/>
    <col min="21" max="47" width="6.875" style="1" customWidth="1"/>
    <col min="48" max="48" width="8.625" style="1" customWidth="1"/>
    <col min="49" max="113" width="6.875" style="1" customWidth="1"/>
    <col min="114" max="16384" width="7.00390625" style="1" customWidth="1"/>
  </cols>
  <sheetData>
    <row r="1" spans="1:113" ht="19.5" customHeight="1">
      <c r="A1" s="39"/>
      <c r="B1" s="63"/>
      <c r="C1" s="63"/>
      <c r="D1" s="63"/>
      <c r="DI1" s="5" t="s">
        <v>82</v>
      </c>
    </row>
    <row r="2" spans="1:113" ht="19.5" customHeight="1">
      <c r="A2" s="209" t="s">
        <v>83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row>
    <row r="3" spans="1:113" ht="19.5" customHeight="1">
      <c r="A3" s="64" t="s">
        <v>214</v>
      </c>
      <c r="B3" s="65"/>
      <c r="C3" s="65"/>
      <c r="D3" s="65"/>
      <c r="F3" s="66"/>
      <c r="DI3" s="68" t="s">
        <v>4</v>
      </c>
    </row>
    <row r="4" spans="1:113" ht="19.5" customHeight="1">
      <c r="A4" s="256" t="s">
        <v>27</v>
      </c>
      <c r="B4" s="257"/>
      <c r="C4" s="257"/>
      <c r="D4" s="258"/>
      <c r="E4" s="217" t="s">
        <v>28</v>
      </c>
      <c r="F4" s="253" t="s">
        <v>84</v>
      </c>
      <c r="G4" s="254"/>
      <c r="H4" s="254"/>
      <c r="I4" s="254"/>
      <c r="J4" s="254"/>
      <c r="K4" s="254"/>
      <c r="L4" s="254"/>
      <c r="M4" s="254"/>
      <c r="N4" s="254"/>
      <c r="O4" s="254"/>
      <c r="P4" s="254"/>
      <c r="Q4" s="254"/>
      <c r="R4" s="254"/>
      <c r="S4" s="255"/>
      <c r="T4" s="253" t="s">
        <v>85</v>
      </c>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5"/>
      <c r="AV4" s="253" t="s">
        <v>86</v>
      </c>
      <c r="AW4" s="254"/>
      <c r="AX4" s="254"/>
      <c r="AY4" s="254"/>
      <c r="AZ4" s="254"/>
      <c r="BA4" s="254"/>
      <c r="BB4" s="254"/>
      <c r="BC4" s="254"/>
      <c r="BD4" s="254"/>
      <c r="BE4" s="254"/>
      <c r="BF4" s="254"/>
      <c r="BG4" s="255"/>
      <c r="BH4" s="253" t="s">
        <v>87</v>
      </c>
      <c r="BI4" s="254"/>
      <c r="BJ4" s="254"/>
      <c r="BK4" s="254"/>
      <c r="BL4" s="255"/>
      <c r="BM4" s="253" t="s">
        <v>88</v>
      </c>
      <c r="BN4" s="254"/>
      <c r="BO4" s="254"/>
      <c r="BP4" s="254"/>
      <c r="BQ4" s="254"/>
      <c r="BR4" s="254"/>
      <c r="BS4" s="254"/>
      <c r="BT4" s="254"/>
      <c r="BU4" s="254"/>
      <c r="BV4" s="254"/>
      <c r="BW4" s="254"/>
      <c r="BX4" s="254"/>
      <c r="BY4" s="255"/>
      <c r="BZ4" s="253" t="s">
        <v>89</v>
      </c>
      <c r="CA4" s="254"/>
      <c r="CB4" s="254"/>
      <c r="CC4" s="254"/>
      <c r="CD4" s="254"/>
      <c r="CE4" s="254"/>
      <c r="CF4" s="254"/>
      <c r="CG4" s="254"/>
      <c r="CH4" s="254"/>
      <c r="CI4" s="254"/>
      <c r="CJ4" s="254"/>
      <c r="CK4" s="254"/>
      <c r="CL4" s="254"/>
      <c r="CM4" s="254"/>
      <c r="CN4" s="254"/>
      <c r="CO4" s="254"/>
      <c r="CP4" s="254"/>
      <c r="CQ4" s="255"/>
      <c r="CR4" s="250" t="s">
        <v>90</v>
      </c>
      <c r="CS4" s="251"/>
      <c r="CT4" s="252"/>
      <c r="CU4" s="250" t="s">
        <v>91</v>
      </c>
      <c r="CV4" s="251"/>
      <c r="CW4" s="251"/>
      <c r="CX4" s="251"/>
      <c r="CY4" s="251"/>
      <c r="CZ4" s="252"/>
      <c r="DA4" s="250" t="s">
        <v>92</v>
      </c>
      <c r="DB4" s="251"/>
      <c r="DC4" s="252"/>
      <c r="DD4" s="253" t="s">
        <v>93</v>
      </c>
      <c r="DE4" s="254"/>
      <c r="DF4" s="254"/>
      <c r="DG4" s="254"/>
      <c r="DH4" s="254"/>
      <c r="DI4" s="255"/>
    </row>
    <row r="5" spans="1:113" ht="19.5" customHeight="1">
      <c r="A5" s="241" t="s">
        <v>38</v>
      </c>
      <c r="B5" s="242"/>
      <c r="C5" s="243"/>
      <c r="D5" s="217" t="s">
        <v>94</v>
      </c>
      <c r="E5" s="210"/>
      <c r="F5" s="247" t="s">
        <v>43</v>
      </c>
      <c r="G5" s="247" t="s">
        <v>95</v>
      </c>
      <c r="H5" s="247" t="s">
        <v>96</v>
      </c>
      <c r="I5" s="247" t="s">
        <v>97</v>
      </c>
      <c r="J5" s="247" t="s">
        <v>98</v>
      </c>
      <c r="K5" s="247" t="s">
        <v>99</v>
      </c>
      <c r="L5" s="247" t="s">
        <v>100</v>
      </c>
      <c r="M5" s="247" t="s">
        <v>101</v>
      </c>
      <c r="N5" s="247" t="s">
        <v>102</v>
      </c>
      <c r="O5" s="247" t="s">
        <v>103</v>
      </c>
      <c r="P5" s="247" t="s">
        <v>104</v>
      </c>
      <c r="Q5" s="247" t="s">
        <v>105</v>
      </c>
      <c r="R5" s="247" t="s">
        <v>106</v>
      </c>
      <c r="S5" s="247" t="s">
        <v>107</v>
      </c>
      <c r="T5" s="247" t="s">
        <v>43</v>
      </c>
      <c r="U5" s="247" t="s">
        <v>108</v>
      </c>
      <c r="V5" s="247" t="s">
        <v>109</v>
      </c>
      <c r="W5" s="247" t="s">
        <v>110</v>
      </c>
      <c r="X5" s="247" t="s">
        <v>111</v>
      </c>
      <c r="Y5" s="247" t="s">
        <v>112</v>
      </c>
      <c r="Z5" s="247" t="s">
        <v>113</v>
      </c>
      <c r="AA5" s="247" t="s">
        <v>114</v>
      </c>
      <c r="AB5" s="247" t="s">
        <v>115</v>
      </c>
      <c r="AC5" s="247" t="s">
        <v>116</v>
      </c>
      <c r="AD5" s="247" t="s">
        <v>117</v>
      </c>
      <c r="AE5" s="247" t="s">
        <v>118</v>
      </c>
      <c r="AF5" s="247" t="s">
        <v>119</v>
      </c>
      <c r="AG5" s="247" t="s">
        <v>120</v>
      </c>
      <c r="AH5" s="247" t="s">
        <v>121</v>
      </c>
      <c r="AI5" s="247" t="s">
        <v>122</v>
      </c>
      <c r="AJ5" s="247" t="s">
        <v>123</v>
      </c>
      <c r="AK5" s="247" t="s">
        <v>124</v>
      </c>
      <c r="AL5" s="247" t="s">
        <v>125</v>
      </c>
      <c r="AM5" s="247" t="s">
        <v>126</v>
      </c>
      <c r="AN5" s="247" t="s">
        <v>127</v>
      </c>
      <c r="AO5" s="247" t="s">
        <v>128</v>
      </c>
      <c r="AP5" s="247" t="s">
        <v>129</v>
      </c>
      <c r="AQ5" s="247" t="s">
        <v>130</v>
      </c>
      <c r="AR5" s="247" t="s">
        <v>131</v>
      </c>
      <c r="AS5" s="247" t="s">
        <v>132</v>
      </c>
      <c r="AT5" s="247" t="s">
        <v>133</v>
      </c>
      <c r="AU5" s="247" t="s">
        <v>134</v>
      </c>
      <c r="AV5" s="247" t="s">
        <v>43</v>
      </c>
      <c r="AW5" s="247" t="s">
        <v>135</v>
      </c>
      <c r="AX5" s="247" t="s">
        <v>136</v>
      </c>
      <c r="AY5" s="247" t="s">
        <v>137</v>
      </c>
      <c r="AZ5" s="247" t="s">
        <v>138</v>
      </c>
      <c r="BA5" s="247" t="s">
        <v>139</v>
      </c>
      <c r="BB5" s="247" t="s">
        <v>140</v>
      </c>
      <c r="BC5" s="247" t="s">
        <v>141</v>
      </c>
      <c r="BD5" s="247" t="s">
        <v>142</v>
      </c>
      <c r="BE5" s="247" t="s">
        <v>143</v>
      </c>
      <c r="BF5" s="247" t="s">
        <v>144</v>
      </c>
      <c r="BG5" s="235" t="s">
        <v>145</v>
      </c>
      <c r="BH5" s="235" t="s">
        <v>43</v>
      </c>
      <c r="BI5" s="235" t="s">
        <v>146</v>
      </c>
      <c r="BJ5" s="235" t="s">
        <v>147</v>
      </c>
      <c r="BK5" s="235" t="s">
        <v>148</v>
      </c>
      <c r="BL5" s="235" t="s">
        <v>149</v>
      </c>
      <c r="BM5" s="247" t="s">
        <v>43</v>
      </c>
      <c r="BN5" s="247" t="s">
        <v>150</v>
      </c>
      <c r="BO5" s="247" t="s">
        <v>151</v>
      </c>
      <c r="BP5" s="247" t="s">
        <v>152</v>
      </c>
      <c r="BQ5" s="247" t="s">
        <v>153</v>
      </c>
      <c r="BR5" s="247" t="s">
        <v>154</v>
      </c>
      <c r="BS5" s="247" t="s">
        <v>155</v>
      </c>
      <c r="BT5" s="247" t="s">
        <v>156</v>
      </c>
      <c r="BU5" s="247" t="s">
        <v>157</v>
      </c>
      <c r="BV5" s="247" t="s">
        <v>158</v>
      </c>
      <c r="BW5" s="248" t="s">
        <v>159</v>
      </c>
      <c r="BX5" s="248" t="s">
        <v>160</v>
      </c>
      <c r="BY5" s="247" t="s">
        <v>161</v>
      </c>
      <c r="BZ5" s="247" t="s">
        <v>43</v>
      </c>
      <c r="CA5" s="247" t="s">
        <v>150</v>
      </c>
      <c r="CB5" s="247" t="s">
        <v>151</v>
      </c>
      <c r="CC5" s="247" t="s">
        <v>152</v>
      </c>
      <c r="CD5" s="247" t="s">
        <v>153</v>
      </c>
      <c r="CE5" s="247" t="s">
        <v>154</v>
      </c>
      <c r="CF5" s="247" t="s">
        <v>155</v>
      </c>
      <c r="CG5" s="247" t="s">
        <v>156</v>
      </c>
      <c r="CH5" s="247" t="s">
        <v>162</v>
      </c>
      <c r="CI5" s="247" t="s">
        <v>163</v>
      </c>
      <c r="CJ5" s="247" t="s">
        <v>164</v>
      </c>
      <c r="CK5" s="247" t="s">
        <v>165</v>
      </c>
      <c r="CL5" s="247" t="s">
        <v>157</v>
      </c>
      <c r="CM5" s="247" t="s">
        <v>158</v>
      </c>
      <c r="CN5" s="247" t="s">
        <v>166</v>
      </c>
      <c r="CO5" s="248" t="s">
        <v>159</v>
      </c>
      <c r="CP5" s="248" t="s">
        <v>160</v>
      </c>
      <c r="CQ5" s="247" t="s">
        <v>167</v>
      </c>
      <c r="CR5" s="248" t="s">
        <v>43</v>
      </c>
      <c r="CS5" s="248" t="s">
        <v>168</v>
      </c>
      <c r="CT5" s="247" t="s">
        <v>169</v>
      </c>
      <c r="CU5" s="248" t="s">
        <v>43</v>
      </c>
      <c r="CV5" s="248" t="s">
        <v>168</v>
      </c>
      <c r="CW5" s="247" t="s">
        <v>170</v>
      </c>
      <c r="CX5" s="248" t="s">
        <v>171</v>
      </c>
      <c r="CY5" s="248" t="s">
        <v>172</v>
      </c>
      <c r="CZ5" s="235" t="s">
        <v>169</v>
      </c>
      <c r="DA5" s="248" t="s">
        <v>43</v>
      </c>
      <c r="DB5" s="248" t="s">
        <v>92</v>
      </c>
      <c r="DC5" s="248" t="s">
        <v>173</v>
      </c>
      <c r="DD5" s="247" t="s">
        <v>43</v>
      </c>
      <c r="DE5" s="247" t="s">
        <v>174</v>
      </c>
      <c r="DF5" s="247" t="s">
        <v>175</v>
      </c>
      <c r="DG5" s="247" t="s">
        <v>173</v>
      </c>
      <c r="DH5" s="247" t="s">
        <v>176</v>
      </c>
      <c r="DI5" s="247" t="s">
        <v>93</v>
      </c>
    </row>
    <row r="6" spans="1:113" ht="30.75" customHeight="1">
      <c r="A6" s="61" t="s">
        <v>48</v>
      </c>
      <c r="B6" s="67" t="s">
        <v>49</v>
      </c>
      <c r="C6" s="62" t="s">
        <v>50</v>
      </c>
      <c r="D6" s="218"/>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8"/>
      <c r="BH6" s="218"/>
      <c r="BI6" s="218"/>
      <c r="BJ6" s="218"/>
      <c r="BK6" s="218"/>
      <c r="BL6" s="218"/>
      <c r="BM6" s="211"/>
      <c r="BN6" s="211"/>
      <c r="BO6" s="211"/>
      <c r="BP6" s="211"/>
      <c r="BQ6" s="211"/>
      <c r="BR6" s="211"/>
      <c r="BS6" s="211"/>
      <c r="BT6" s="211"/>
      <c r="BU6" s="211"/>
      <c r="BV6" s="211"/>
      <c r="BW6" s="249"/>
      <c r="BX6" s="249"/>
      <c r="BY6" s="211"/>
      <c r="BZ6" s="211"/>
      <c r="CA6" s="211"/>
      <c r="CB6" s="211"/>
      <c r="CC6" s="211"/>
      <c r="CD6" s="211"/>
      <c r="CE6" s="211"/>
      <c r="CF6" s="211"/>
      <c r="CG6" s="211"/>
      <c r="CH6" s="211"/>
      <c r="CI6" s="211"/>
      <c r="CJ6" s="211"/>
      <c r="CK6" s="211"/>
      <c r="CL6" s="211"/>
      <c r="CM6" s="211"/>
      <c r="CN6" s="211"/>
      <c r="CO6" s="249"/>
      <c r="CP6" s="249"/>
      <c r="CQ6" s="211"/>
      <c r="CR6" s="249"/>
      <c r="CS6" s="249"/>
      <c r="CT6" s="211"/>
      <c r="CU6" s="249"/>
      <c r="CV6" s="249"/>
      <c r="CW6" s="211"/>
      <c r="CX6" s="249"/>
      <c r="CY6" s="249"/>
      <c r="CZ6" s="218"/>
      <c r="DA6" s="249"/>
      <c r="DB6" s="249"/>
      <c r="DC6" s="249"/>
      <c r="DD6" s="211"/>
      <c r="DE6" s="211"/>
      <c r="DF6" s="211"/>
      <c r="DG6" s="211"/>
      <c r="DH6" s="211"/>
      <c r="DI6" s="211"/>
    </row>
    <row r="7" spans="1:113" ht="19.5" customHeight="1">
      <c r="A7" s="45" t="s">
        <v>81</v>
      </c>
      <c r="B7" s="45" t="s">
        <v>81</v>
      </c>
      <c r="C7" s="45" t="s">
        <v>81</v>
      </c>
      <c r="D7" s="45" t="s">
        <v>28</v>
      </c>
      <c r="E7" s="176">
        <v>70352.05</v>
      </c>
      <c r="F7" s="147">
        <v>55765.64</v>
      </c>
      <c r="G7" s="147">
        <v>24809.21</v>
      </c>
      <c r="H7" s="147">
        <v>1148.83</v>
      </c>
      <c r="I7" s="147">
        <v>0</v>
      </c>
      <c r="J7" s="147">
        <v>0</v>
      </c>
      <c r="K7" s="147">
        <v>13906.4</v>
      </c>
      <c r="L7" s="147">
        <v>8333.82</v>
      </c>
      <c r="M7" s="147">
        <v>18.74</v>
      </c>
      <c r="N7" s="147">
        <v>2406.91</v>
      </c>
      <c r="O7" s="148">
        <v>0</v>
      </c>
      <c r="P7" s="148">
        <v>479.07</v>
      </c>
      <c r="Q7" s="148">
        <v>4572.66</v>
      </c>
      <c r="R7" s="148">
        <v>0</v>
      </c>
      <c r="S7" s="148">
        <v>90</v>
      </c>
      <c r="T7" s="148">
        <v>4525.75</v>
      </c>
      <c r="U7" s="148">
        <v>221.07</v>
      </c>
      <c r="V7" s="148">
        <v>0</v>
      </c>
      <c r="W7" s="148">
        <v>0</v>
      </c>
      <c r="X7" s="148">
        <v>0</v>
      </c>
      <c r="Y7" s="148">
        <v>3.64</v>
      </c>
      <c r="Z7" s="148">
        <v>505.44</v>
      </c>
      <c r="AA7" s="148">
        <v>4.06</v>
      </c>
      <c r="AB7" s="148">
        <v>0</v>
      </c>
      <c r="AC7" s="148">
        <v>78.17</v>
      </c>
      <c r="AD7" s="148">
        <v>111.47</v>
      </c>
      <c r="AE7" s="148">
        <v>0</v>
      </c>
      <c r="AF7" s="148">
        <v>268</v>
      </c>
      <c r="AG7" s="148">
        <v>0</v>
      </c>
      <c r="AH7" s="148">
        <v>21.8</v>
      </c>
      <c r="AI7" s="148">
        <v>571.58</v>
      </c>
      <c r="AJ7" s="148">
        <v>29.07</v>
      </c>
      <c r="AK7" s="148">
        <v>0</v>
      </c>
      <c r="AL7" s="148">
        <v>0</v>
      </c>
      <c r="AM7" s="148">
        <v>0</v>
      </c>
      <c r="AN7" s="148">
        <v>4</v>
      </c>
      <c r="AO7" s="148">
        <v>0</v>
      </c>
      <c r="AP7" s="148">
        <v>762.1</v>
      </c>
      <c r="AQ7" s="148">
        <v>1505.7</v>
      </c>
      <c r="AR7" s="148">
        <v>5</v>
      </c>
      <c r="AS7" s="148">
        <v>0</v>
      </c>
      <c r="AT7" s="148">
        <v>0</v>
      </c>
      <c r="AU7" s="148">
        <v>434.65</v>
      </c>
      <c r="AV7" s="148">
        <v>10051.16</v>
      </c>
      <c r="AW7" s="148">
        <v>38.49</v>
      </c>
      <c r="AX7" s="148">
        <v>102.46</v>
      </c>
      <c r="AY7" s="148">
        <v>0</v>
      </c>
      <c r="AZ7" s="148">
        <v>0</v>
      </c>
      <c r="BA7" s="148">
        <v>3427.36</v>
      </c>
      <c r="BB7" s="148">
        <v>0</v>
      </c>
      <c r="BC7" s="148">
        <v>0</v>
      </c>
      <c r="BD7" s="148">
        <v>0</v>
      </c>
      <c r="BE7" s="148">
        <v>5462.85</v>
      </c>
      <c r="BF7" s="148">
        <v>0</v>
      </c>
      <c r="BG7" s="148">
        <v>1020</v>
      </c>
      <c r="BH7" s="148">
        <v>0</v>
      </c>
      <c r="BI7" s="148">
        <v>0</v>
      </c>
      <c r="BJ7" s="148">
        <v>0</v>
      </c>
      <c r="BK7" s="148">
        <v>0</v>
      </c>
      <c r="BL7" s="148">
        <v>0</v>
      </c>
      <c r="BM7" s="148">
        <v>0</v>
      </c>
      <c r="BN7" s="148">
        <v>0</v>
      </c>
      <c r="BO7" s="148">
        <v>0</v>
      </c>
      <c r="BP7" s="148">
        <v>0</v>
      </c>
      <c r="BQ7" s="148">
        <v>0</v>
      </c>
      <c r="BR7" s="148">
        <v>0</v>
      </c>
      <c r="BS7" s="148">
        <v>0</v>
      </c>
      <c r="BT7" s="148">
        <v>0</v>
      </c>
      <c r="BU7" s="148">
        <v>0</v>
      </c>
      <c r="BV7" s="148">
        <v>0</v>
      </c>
      <c r="BW7" s="148">
        <v>0</v>
      </c>
      <c r="BX7" s="148">
        <v>0</v>
      </c>
      <c r="BY7" s="148">
        <v>0</v>
      </c>
      <c r="BZ7" s="148">
        <v>9.5</v>
      </c>
      <c r="CA7" s="148">
        <v>0</v>
      </c>
      <c r="CB7" s="148">
        <v>0</v>
      </c>
      <c r="CC7" s="148">
        <v>0</v>
      </c>
      <c r="CD7" s="148">
        <v>0</v>
      </c>
      <c r="CE7" s="148">
        <v>0</v>
      </c>
      <c r="CF7" s="148">
        <v>2</v>
      </c>
      <c r="CG7" s="148">
        <v>0</v>
      </c>
      <c r="CH7" s="148">
        <v>0</v>
      </c>
      <c r="CI7" s="148">
        <v>0</v>
      </c>
      <c r="CJ7" s="148">
        <v>0</v>
      </c>
      <c r="CK7" s="148">
        <v>0</v>
      </c>
      <c r="CL7" s="148">
        <v>0</v>
      </c>
      <c r="CM7" s="148">
        <v>0</v>
      </c>
      <c r="CN7" s="148">
        <v>0</v>
      </c>
      <c r="CO7" s="148">
        <v>0</v>
      </c>
      <c r="CP7" s="148">
        <v>0</v>
      </c>
      <c r="CQ7" s="148">
        <v>7.5</v>
      </c>
      <c r="CR7" s="148">
        <v>0</v>
      </c>
      <c r="CS7" s="148">
        <v>0</v>
      </c>
      <c r="CT7" s="148">
        <v>0</v>
      </c>
      <c r="CU7" s="148">
        <v>0</v>
      </c>
      <c r="CV7" s="148">
        <v>0</v>
      </c>
      <c r="CW7" s="148">
        <v>0</v>
      </c>
      <c r="CX7" s="148">
        <v>0</v>
      </c>
      <c r="CY7" s="148">
        <v>0</v>
      </c>
      <c r="CZ7" s="148">
        <v>0</v>
      </c>
      <c r="DA7" s="148">
        <v>0</v>
      </c>
      <c r="DB7" s="148">
        <v>0</v>
      </c>
      <c r="DC7" s="148">
        <v>0</v>
      </c>
      <c r="DD7" s="148">
        <v>0</v>
      </c>
      <c r="DE7" s="148">
        <v>0</v>
      </c>
      <c r="DF7" s="148">
        <v>0</v>
      </c>
      <c r="DG7" s="148">
        <v>0</v>
      </c>
      <c r="DH7" s="148">
        <v>0</v>
      </c>
      <c r="DI7" s="148">
        <v>0</v>
      </c>
    </row>
    <row r="8" spans="1:113" ht="19.5" customHeight="1">
      <c r="A8" s="45" t="s">
        <v>221</v>
      </c>
      <c r="B8" s="45"/>
      <c r="C8" s="45"/>
      <c r="D8" s="116" t="s">
        <v>290</v>
      </c>
      <c r="E8" s="207">
        <v>48572.69</v>
      </c>
      <c r="F8" s="147">
        <v>39084.6</v>
      </c>
      <c r="G8" s="147">
        <v>24049.87</v>
      </c>
      <c r="H8" s="147">
        <v>1067.71</v>
      </c>
      <c r="I8" s="147">
        <v>0</v>
      </c>
      <c r="J8" s="147">
        <v>0</v>
      </c>
      <c r="K8" s="147">
        <v>13500.19</v>
      </c>
      <c r="L8" s="147">
        <v>0</v>
      </c>
      <c r="M8" s="147">
        <v>0</v>
      </c>
      <c r="N8" s="147">
        <v>2.42</v>
      </c>
      <c r="O8" s="148">
        <v>0</v>
      </c>
      <c r="P8" s="148">
        <v>464.41</v>
      </c>
      <c r="Q8" s="148">
        <v>0</v>
      </c>
      <c r="R8" s="148">
        <v>0</v>
      </c>
      <c r="S8" s="148">
        <v>0</v>
      </c>
      <c r="T8" s="148">
        <v>3180.15</v>
      </c>
      <c r="U8" s="148">
        <v>171.09</v>
      </c>
      <c r="V8" s="148">
        <v>0</v>
      </c>
      <c r="W8" s="148">
        <v>0</v>
      </c>
      <c r="X8" s="148">
        <v>0</v>
      </c>
      <c r="Y8" s="148">
        <v>1.71</v>
      </c>
      <c r="Z8" s="148">
        <v>491.97</v>
      </c>
      <c r="AA8" s="148">
        <v>2.76</v>
      </c>
      <c r="AB8" s="148">
        <v>0</v>
      </c>
      <c r="AC8" s="148">
        <v>8.55</v>
      </c>
      <c r="AD8" s="148">
        <v>51</v>
      </c>
      <c r="AE8" s="148">
        <v>0</v>
      </c>
      <c r="AF8" s="148">
        <v>225</v>
      </c>
      <c r="AG8" s="148">
        <v>0</v>
      </c>
      <c r="AH8" s="148">
        <v>10.26</v>
      </c>
      <c r="AI8" s="148">
        <v>571.58</v>
      </c>
      <c r="AJ8" s="148">
        <v>13.68</v>
      </c>
      <c r="AK8" s="148">
        <v>0</v>
      </c>
      <c r="AL8" s="148">
        <v>0</v>
      </c>
      <c r="AM8" s="148">
        <v>0</v>
      </c>
      <c r="AN8" s="148">
        <v>0</v>
      </c>
      <c r="AO8" s="148">
        <v>0</v>
      </c>
      <c r="AP8" s="148">
        <v>737.32</v>
      </c>
      <c r="AQ8" s="148">
        <v>874.2</v>
      </c>
      <c r="AR8" s="148">
        <v>0</v>
      </c>
      <c r="AS8" s="148">
        <v>0</v>
      </c>
      <c r="AT8" s="148">
        <v>0</v>
      </c>
      <c r="AU8" s="148">
        <v>21.03</v>
      </c>
      <c r="AV8" s="148">
        <v>6307.94</v>
      </c>
      <c r="AW8" s="148">
        <v>0</v>
      </c>
      <c r="AX8" s="148">
        <v>0</v>
      </c>
      <c r="AY8" s="148">
        <v>0</v>
      </c>
      <c r="AZ8" s="148">
        <v>0</v>
      </c>
      <c r="BA8" s="148">
        <v>201.64</v>
      </c>
      <c r="BB8" s="148">
        <v>0</v>
      </c>
      <c r="BC8" s="148">
        <v>0</v>
      </c>
      <c r="BD8" s="148">
        <v>0</v>
      </c>
      <c r="BE8" s="148">
        <v>5086.3</v>
      </c>
      <c r="BF8" s="148">
        <v>0</v>
      </c>
      <c r="BG8" s="148">
        <v>1020</v>
      </c>
      <c r="BH8" s="148">
        <v>0</v>
      </c>
      <c r="BI8" s="148">
        <v>0</v>
      </c>
      <c r="BJ8" s="148">
        <v>0</v>
      </c>
      <c r="BK8" s="148">
        <v>0</v>
      </c>
      <c r="BL8" s="148">
        <v>0</v>
      </c>
      <c r="BM8" s="148">
        <v>0</v>
      </c>
      <c r="BN8" s="148">
        <v>0</v>
      </c>
      <c r="BO8" s="148">
        <v>0</v>
      </c>
      <c r="BP8" s="148">
        <v>0</v>
      </c>
      <c r="BQ8" s="148">
        <v>0</v>
      </c>
      <c r="BR8" s="148">
        <v>0</v>
      </c>
      <c r="BS8" s="148">
        <v>0</v>
      </c>
      <c r="BT8" s="148">
        <v>0</v>
      </c>
      <c r="BU8" s="148">
        <v>0</v>
      </c>
      <c r="BV8" s="148">
        <v>0</v>
      </c>
      <c r="BW8" s="148">
        <v>0</v>
      </c>
      <c r="BX8" s="148">
        <v>0</v>
      </c>
      <c r="BY8" s="148">
        <v>0</v>
      </c>
      <c r="BZ8" s="148">
        <v>0</v>
      </c>
      <c r="CA8" s="148">
        <v>0</v>
      </c>
      <c r="CB8" s="148">
        <v>0</v>
      </c>
      <c r="CC8" s="148">
        <v>0</v>
      </c>
      <c r="CD8" s="148">
        <v>0</v>
      </c>
      <c r="CE8" s="148">
        <v>0</v>
      </c>
      <c r="CF8" s="148">
        <v>0</v>
      </c>
      <c r="CG8" s="148">
        <v>0</v>
      </c>
      <c r="CH8" s="148">
        <v>0</v>
      </c>
      <c r="CI8" s="148">
        <v>0</v>
      </c>
      <c r="CJ8" s="148">
        <v>0</v>
      </c>
      <c r="CK8" s="148">
        <v>0</v>
      </c>
      <c r="CL8" s="148">
        <v>0</v>
      </c>
      <c r="CM8" s="148">
        <v>0</v>
      </c>
      <c r="CN8" s="148">
        <v>0</v>
      </c>
      <c r="CO8" s="148">
        <v>0</v>
      </c>
      <c r="CP8" s="148">
        <v>0</v>
      </c>
      <c r="CQ8" s="148">
        <v>0</v>
      </c>
      <c r="CR8" s="148">
        <v>0</v>
      </c>
      <c r="CS8" s="148">
        <v>0</v>
      </c>
      <c r="CT8" s="148">
        <v>0</v>
      </c>
      <c r="CU8" s="148">
        <v>0</v>
      </c>
      <c r="CV8" s="148">
        <v>0</v>
      </c>
      <c r="CW8" s="148">
        <v>0</v>
      </c>
      <c r="CX8" s="148">
        <v>0</v>
      </c>
      <c r="CY8" s="148">
        <v>0</v>
      </c>
      <c r="CZ8" s="148">
        <v>0</v>
      </c>
      <c r="DA8" s="148">
        <v>0</v>
      </c>
      <c r="DB8" s="148">
        <v>0</v>
      </c>
      <c r="DC8" s="148">
        <v>0</v>
      </c>
      <c r="DD8" s="148">
        <v>0</v>
      </c>
      <c r="DE8" s="148">
        <v>0</v>
      </c>
      <c r="DF8" s="148">
        <v>0</v>
      </c>
      <c r="DG8" s="148">
        <v>0</v>
      </c>
      <c r="DH8" s="148">
        <v>0</v>
      </c>
      <c r="DI8" s="148">
        <v>0</v>
      </c>
    </row>
    <row r="9" spans="1:113" ht="19.5" customHeight="1">
      <c r="A9" s="45"/>
      <c r="B9" s="45" t="s">
        <v>222</v>
      </c>
      <c r="C9" s="45" t="s">
        <v>222</v>
      </c>
      <c r="D9" s="116" t="s">
        <v>224</v>
      </c>
      <c r="E9" s="207">
        <v>214.08</v>
      </c>
      <c r="F9" s="147">
        <v>179.69</v>
      </c>
      <c r="G9" s="147">
        <v>102.28</v>
      </c>
      <c r="H9" s="147">
        <v>74.33</v>
      </c>
      <c r="I9" s="147"/>
      <c r="J9" s="147"/>
      <c r="K9" s="147">
        <v>1.99</v>
      </c>
      <c r="L9" s="147">
        <v>0</v>
      </c>
      <c r="M9" s="147">
        <v>0</v>
      </c>
      <c r="N9" s="147">
        <v>0</v>
      </c>
      <c r="O9" s="148"/>
      <c r="P9" s="148">
        <v>1.09</v>
      </c>
      <c r="Q9" s="148">
        <v>0</v>
      </c>
      <c r="R9" s="148"/>
      <c r="S9" s="148">
        <v>0</v>
      </c>
      <c r="T9" s="148">
        <v>33.77</v>
      </c>
      <c r="U9" s="148">
        <v>7.8</v>
      </c>
      <c r="V9" s="148">
        <v>0</v>
      </c>
      <c r="W9" s="148">
        <v>0</v>
      </c>
      <c r="X9" s="148">
        <v>0</v>
      </c>
      <c r="Y9" s="148">
        <v>0.26</v>
      </c>
      <c r="Z9" s="148">
        <v>1.82</v>
      </c>
      <c r="AA9" s="148">
        <v>1.8</v>
      </c>
      <c r="AB9" s="148">
        <v>0</v>
      </c>
      <c r="AC9" s="148">
        <v>1.3</v>
      </c>
      <c r="AD9" s="148">
        <v>10.4</v>
      </c>
      <c r="AE9" s="148">
        <v>0</v>
      </c>
      <c r="AF9" s="148">
        <v>0</v>
      </c>
      <c r="AG9" s="148">
        <v>0</v>
      </c>
      <c r="AH9" s="148">
        <v>1.56</v>
      </c>
      <c r="AI9" s="148">
        <v>0</v>
      </c>
      <c r="AJ9" s="148">
        <v>2.08</v>
      </c>
      <c r="AK9" s="148">
        <v>0</v>
      </c>
      <c r="AL9" s="148">
        <v>0</v>
      </c>
      <c r="AM9" s="148">
        <v>0</v>
      </c>
      <c r="AN9" s="148">
        <v>0</v>
      </c>
      <c r="AO9" s="148">
        <v>0</v>
      </c>
      <c r="AP9" s="148">
        <v>3.46</v>
      </c>
      <c r="AQ9" s="148">
        <v>3.29</v>
      </c>
      <c r="AR9" s="148">
        <v>0</v>
      </c>
      <c r="AS9" s="148">
        <v>0</v>
      </c>
      <c r="AT9" s="148">
        <v>0</v>
      </c>
      <c r="AU9" s="148">
        <v>0</v>
      </c>
      <c r="AV9" s="148">
        <v>0.62</v>
      </c>
      <c r="AW9" s="148">
        <v>0</v>
      </c>
      <c r="AX9" s="148">
        <v>0</v>
      </c>
      <c r="AY9" s="148"/>
      <c r="AZ9" s="148"/>
      <c r="BA9" s="148">
        <v>0.57</v>
      </c>
      <c r="BB9" s="148"/>
      <c r="BC9" s="148"/>
      <c r="BD9" s="148"/>
      <c r="BE9" s="148">
        <v>0.05</v>
      </c>
      <c r="BF9" s="148"/>
      <c r="BG9" s="148">
        <v>0</v>
      </c>
      <c r="BH9" s="148"/>
      <c r="BI9" s="148"/>
      <c r="BJ9" s="148"/>
      <c r="BK9" s="148"/>
      <c r="BL9" s="148"/>
      <c r="BM9" s="148"/>
      <c r="BN9" s="148"/>
      <c r="BO9" s="148"/>
      <c r="BP9" s="148"/>
      <c r="BQ9" s="148"/>
      <c r="BR9" s="148"/>
      <c r="BS9" s="148"/>
      <c r="BT9" s="148"/>
      <c r="BU9" s="148"/>
      <c r="BV9" s="148"/>
      <c r="BW9" s="148"/>
      <c r="BX9" s="148"/>
      <c r="BY9" s="148"/>
      <c r="BZ9" s="148">
        <v>0</v>
      </c>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row>
    <row r="10" spans="1:113" ht="19.5" customHeight="1">
      <c r="A10" s="45"/>
      <c r="B10" s="45"/>
      <c r="C10" s="45" t="s">
        <v>287</v>
      </c>
      <c r="D10" s="116" t="s">
        <v>289</v>
      </c>
      <c r="E10" s="207">
        <v>15</v>
      </c>
      <c r="F10" s="147">
        <v>0</v>
      </c>
      <c r="G10" s="147">
        <v>0</v>
      </c>
      <c r="H10" s="147">
        <v>0</v>
      </c>
      <c r="I10" s="147"/>
      <c r="J10" s="147"/>
      <c r="K10" s="147">
        <v>0</v>
      </c>
      <c r="L10" s="147">
        <v>0</v>
      </c>
      <c r="M10" s="147">
        <v>0</v>
      </c>
      <c r="N10" s="147">
        <v>0</v>
      </c>
      <c r="O10" s="148"/>
      <c r="P10" s="148">
        <v>0</v>
      </c>
      <c r="Q10" s="148">
        <v>0</v>
      </c>
      <c r="R10" s="148"/>
      <c r="S10" s="148">
        <v>0</v>
      </c>
      <c r="T10" s="148">
        <v>15</v>
      </c>
      <c r="U10" s="148">
        <v>0</v>
      </c>
      <c r="V10" s="148">
        <v>0</v>
      </c>
      <c r="W10" s="148">
        <v>0</v>
      </c>
      <c r="X10" s="148">
        <v>0</v>
      </c>
      <c r="Y10" s="148">
        <v>0</v>
      </c>
      <c r="Z10" s="148">
        <v>0</v>
      </c>
      <c r="AA10" s="148">
        <v>0</v>
      </c>
      <c r="AB10" s="148">
        <v>0</v>
      </c>
      <c r="AC10" s="148">
        <v>0</v>
      </c>
      <c r="AD10" s="148">
        <v>0</v>
      </c>
      <c r="AE10" s="148">
        <v>0</v>
      </c>
      <c r="AF10" s="148">
        <v>0</v>
      </c>
      <c r="AG10" s="148">
        <v>0</v>
      </c>
      <c r="AH10" s="148">
        <v>0</v>
      </c>
      <c r="AI10" s="148">
        <v>0</v>
      </c>
      <c r="AJ10" s="148">
        <v>0</v>
      </c>
      <c r="AK10" s="148">
        <v>0</v>
      </c>
      <c r="AL10" s="148">
        <v>0</v>
      </c>
      <c r="AM10" s="148">
        <v>0</v>
      </c>
      <c r="AN10" s="148">
        <v>0</v>
      </c>
      <c r="AO10" s="148">
        <v>0</v>
      </c>
      <c r="AP10" s="148">
        <v>0</v>
      </c>
      <c r="AQ10" s="148">
        <v>0</v>
      </c>
      <c r="AR10" s="148">
        <v>0</v>
      </c>
      <c r="AS10" s="148">
        <v>0</v>
      </c>
      <c r="AT10" s="148">
        <v>0</v>
      </c>
      <c r="AU10" s="148">
        <v>15</v>
      </c>
      <c r="AV10" s="148">
        <v>0</v>
      </c>
      <c r="AW10" s="148">
        <v>0</v>
      </c>
      <c r="AX10" s="148">
        <v>0</v>
      </c>
      <c r="AY10" s="148"/>
      <c r="AZ10" s="148"/>
      <c r="BA10" s="148">
        <v>0</v>
      </c>
      <c r="BB10" s="148"/>
      <c r="BC10" s="148"/>
      <c r="BD10" s="148"/>
      <c r="BE10" s="148">
        <v>0</v>
      </c>
      <c r="BF10" s="148"/>
      <c r="BG10" s="148">
        <v>0</v>
      </c>
      <c r="BH10" s="148"/>
      <c r="BI10" s="148"/>
      <c r="BJ10" s="148"/>
      <c r="BK10" s="148"/>
      <c r="BL10" s="148"/>
      <c r="BM10" s="148"/>
      <c r="BN10" s="148"/>
      <c r="BO10" s="148"/>
      <c r="BP10" s="148"/>
      <c r="BQ10" s="148"/>
      <c r="BR10" s="148"/>
      <c r="BS10" s="148"/>
      <c r="BT10" s="148"/>
      <c r="BU10" s="148"/>
      <c r="BV10" s="148"/>
      <c r="BW10" s="148"/>
      <c r="BX10" s="148"/>
      <c r="BY10" s="148"/>
      <c r="BZ10" s="148">
        <v>0</v>
      </c>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row>
    <row r="11" spans="1:113" ht="19.5" customHeight="1">
      <c r="A11" s="45"/>
      <c r="B11" s="45" t="s">
        <v>225</v>
      </c>
      <c r="C11" s="45" t="s">
        <v>222</v>
      </c>
      <c r="D11" s="116" t="s">
        <v>227</v>
      </c>
      <c r="E11" s="207">
        <v>699.81</v>
      </c>
      <c r="F11" s="147">
        <v>672.46</v>
      </c>
      <c r="G11" s="147">
        <v>385.46</v>
      </c>
      <c r="H11" s="147">
        <v>12.25</v>
      </c>
      <c r="I11" s="147"/>
      <c r="J11" s="147"/>
      <c r="K11" s="147">
        <v>267.13</v>
      </c>
      <c r="L11" s="147">
        <v>0</v>
      </c>
      <c r="M11" s="147">
        <v>0</v>
      </c>
      <c r="N11" s="147">
        <v>0</v>
      </c>
      <c r="O11" s="148"/>
      <c r="P11" s="148">
        <v>7.62</v>
      </c>
      <c r="Q11" s="148">
        <v>0</v>
      </c>
      <c r="R11" s="148"/>
      <c r="S11" s="148">
        <v>0</v>
      </c>
      <c r="T11" s="148">
        <v>26.45</v>
      </c>
      <c r="U11" s="148">
        <v>0</v>
      </c>
      <c r="V11" s="148">
        <v>0</v>
      </c>
      <c r="W11" s="148">
        <v>0</v>
      </c>
      <c r="X11" s="148">
        <v>0</v>
      </c>
      <c r="Y11" s="148">
        <v>0</v>
      </c>
      <c r="Z11" s="148">
        <v>0</v>
      </c>
      <c r="AA11" s="148">
        <v>0</v>
      </c>
      <c r="AB11" s="148">
        <v>0</v>
      </c>
      <c r="AC11" s="148">
        <v>0</v>
      </c>
      <c r="AD11" s="148">
        <v>0</v>
      </c>
      <c r="AE11" s="148">
        <v>0</v>
      </c>
      <c r="AF11" s="148">
        <v>0</v>
      </c>
      <c r="AG11" s="148">
        <v>0</v>
      </c>
      <c r="AH11" s="148">
        <v>0</v>
      </c>
      <c r="AI11" s="148">
        <v>0</v>
      </c>
      <c r="AJ11" s="148">
        <v>0</v>
      </c>
      <c r="AK11" s="148">
        <v>0</v>
      </c>
      <c r="AL11" s="148">
        <v>0</v>
      </c>
      <c r="AM11" s="148">
        <v>0</v>
      </c>
      <c r="AN11" s="148">
        <v>0</v>
      </c>
      <c r="AO11" s="148">
        <v>0</v>
      </c>
      <c r="AP11" s="148">
        <v>12.37</v>
      </c>
      <c r="AQ11" s="148">
        <v>13.99</v>
      </c>
      <c r="AR11" s="148">
        <v>0</v>
      </c>
      <c r="AS11" s="148">
        <v>0</v>
      </c>
      <c r="AT11" s="148">
        <v>0</v>
      </c>
      <c r="AU11" s="148">
        <v>0.09</v>
      </c>
      <c r="AV11" s="148">
        <v>0.9</v>
      </c>
      <c r="AW11" s="148">
        <v>0</v>
      </c>
      <c r="AX11" s="148">
        <v>0</v>
      </c>
      <c r="AY11" s="148"/>
      <c r="AZ11" s="148"/>
      <c r="BA11" s="148">
        <v>0.7</v>
      </c>
      <c r="BB11" s="148"/>
      <c r="BC11" s="148"/>
      <c r="BD11" s="148"/>
      <c r="BE11" s="148">
        <v>0.2</v>
      </c>
      <c r="BF11" s="148"/>
      <c r="BG11" s="148">
        <v>0</v>
      </c>
      <c r="BH11" s="148"/>
      <c r="BI11" s="148"/>
      <c r="BJ11" s="148"/>
      <c r="BK11" s="148"/>
      <c r="BL11" s="148"/>
      <c r="BM11" s="148"/>
      <c r="BN11" s="148"/>
      <c r="BO11" s="148"/>
      <c r="BP11" s="148"/>
      <c r="BQ11" s="148"/>
      <c r="BR11" s="148"/>
      <c r="BS11" s="148"/>
      <c r="BT11" s="148"/>
      <c r="BU11" s="148"/>
      <c r="BV11" s="148"/>
      <c r="BW11" s="148"/>
      <c r="BX11" s="148"/>
      <c r="BY11" s="148"/>
      <c r="BZ11" s="148">
        <v>0</v>
      </c>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row>
    <row r="12" spans="1:113" ht="19.5" customHeight="1">
      <c r="A12" s="45"/>
      <c r="B12" s="45"/>
      <c r="C12" s="45" t="s">
        <v>225</v>
      </c>
      <c r="D12" s="116" t="s">
        <v>229</v>
      </c>
      <c r="E12" s="207">
        <v>22755.12</v>
      </c>
      <c r="F12" s="147">
        <v>16839.7</v>
      </c>
      <c r="G12" s="147">
        <v>10304.04</v>
      </c>
      <c r="H12" s="147">
        <v>498.14</v>
      </c>
      <c r="I12" s="147"/>
      <c r="J12" s="147"/>
      <c r="K12" s="147">
        <v>5837.31</v>
      </c>
      <c r="L12" s="147">
        <v>0</v>
      </c>
      <c r="M12" s="147">
        <v>0</v>
      </c>
      <c r="N12" s="147">
        <v>0.83</v>
      </c>
      <c r="O12" s="148"/>
      <c r="P12" s="148">
        <v>199.38</v>
      </c>
      <c r="Q12" s="148">
        <v>0</v>
      </c>
      <c r="R12" s="148"/>
      <c r="S12" s="148">
        <v>0</v>
      </c>
      <c r="T12" s="148">
        <v>699.72</v>
      </c>
      <c r="U12" s="148">
        <v>0</v>
      </c>
      <c r="V12" s="148">
        <v>0</v>
      </c>
      <c r="W12" s="148">
        <v>0</v>
      </c>
      <c r="X12" s="148">
        <v>0</v>
      </c>
      <c r="Y12" s="148">
        <v>0</v>
      </c>
      <c r="Z12" s="148">
        <v>0</v>
      </c>
      <c r="AA12" s="148">
        <v>0</v>
      </c>
      <c r="AB12" s="148">
        <v>0</v>
      </c>
      <c r="AC12" s="148">
        <v>0</v>
      </c>
      <c r="AD12" s="148">
        <v>0</v>
      </c>
      <c r="AE12" s="148">
        <v>0</v>
      </c>
      <c r="AF12" s="148">
        <v>0</v>
      </c>
      <c r="AG12" s="148">
        <v>0</v>
      </c>
      <c r="AH12" s="148">
        <v>0</v>
      </c>
      <c r="AI12" s="148">
        <v>0</v>
      </c>
      <c r="AJ12" s="148">
        <v>0</v>
      </c>
      <c r="AK12" s="148">
        <v>0</v>
      </c>
      <c r="AL12" s="148">
        <v>0</v>
      </c>
      <c r="AM12" s="148">
        <v>0</v>
      </c>
      <c r="AN12" s="148">
        <v>0</v>
      </c>
      <c r="AO12" s="148">
        <v>0</v>
      </c>
      <c r="AP12" s="148">
        <v>315.96</v>
      </c>
      <c r="AQ12" s="148">
        <v>380.16</v>
      </c>
      <c r="AR12" s="148">
        <v>0</v>
      </c>
      <c r="AS12" s="148">
        <v>0</v>
      </c>
      <c r="AT12" s="148">
        <v>0</v>
      </c>
      <c r="AU12" s="148">
        <v>3.6</v>
      </c>
      <c r="AV12" s="148">
        <v>5215.7</v>
      </c>
      <c r="AW12" s="148">
        <v>0</v>
      </c>
      <c r="AX12" s="148">
        <v>0</v>
      </c>
      <c r="AY12" s="148"/>
      <c r="AZ12" s="148"/>
      <c r="BA12" s="148">
        <v>138.89</v>
      </c>
      <c r="BB12" s="148"/>
      <c r="BC12" s="148"/>
      <c r="BD12" s="148"/>
      <c r="BE12" s="148">
        <v>5076.81</v>
      </c>
      <c r="BF12" s="148"/>
      <c r="BG12" s="148">
        <v>0</v>
      </c>
      <c r="BH12" s="148"/>
      <c r="BI12" s="148"/>
      <c r="BJ12" s="148"/>
      <c r="BK12" s="148"/>
      <c r="BL12" s="148"/>
      <c r="BM12" s="148"/>
      <c r="BN12" s="148"/>
      <c r="BO12" s="148"/>
      <c r="BP12" s="148"/>
      <c r="BQ12" s="148"/>
      <c r="BR12" s="148"/>
      <c r="BS12" s="148"/>
      <c r="BT12" s="148"/>
      <c r="BU12" s="148"/>
      <c r="BV12" s="148"/>
      <c r="BW12" s="148"/>
      <c r="BX12" s="148"/>
      <c r="BY12" s="148"/>
      <c r="BZ12" s="148">
        <v>0</v>
      </c>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row>
    <row r="13" spans="1:113" ht="19.5" customHeight="1">
      <c r="A13" s="45"/>
      <c r="B13" s="45"/>
      <c r="C13" s="45" t="s">
        <v>230</v>
      </c>
      <c r="D13" s="116" t="s">
        <v>232</v>
      </c>
      <c r="E13" s="207">
        <v>12390.83</v>
      </c>
      <c r="F13" s="147">
        <v>11845.75</v>
      </c>
      <c r="G13" s="147">
        <v>7242.19</v>
      </c>
      <c r="H13" s="147">
        <v>310.46</v>
      </c>
      <c r="I13" s="147"/>
      <c r="J13" s="147"/>
      <c r="K13" s="147">
        <v>4153.43</v>
      </c>
      <c r="L13" s="147">
        <v>0</v>
      </c>
      <c r="M13" s="147">
        <v>0</v>
      </c>
      <c r="N13" s="147">
        <v>0.76</v>
      </c>
      <c r="O13" s="148"/>
      <c r="P13" s="148">
        <v>138.91</v>
      </c>
      <c r="Q13" s="148">
        <v>0</v>
      </c>
      <c r="R13" s="148"/>
      <c r="S13" s="148">
        <v>0</v>
      </c>
      <c r="T13" s="148">
        <v>482.78</v>
      </c>
      <c r="U13" s="148">
        <v>0</v>
      </c>
      <c r="V13" s="148">
        <v>0</v>
      </c>
      <c r="W13" s="148">
        <v>0</v>
      </c>
      <c r="X13" s="148">
        <v>0</v>
      </c>
      <c r="Y13" s="148">
        <v>0</v>
      </c>
      <c r="Z13" s="148">
        <v>0</v>
      </c>
      <c r="AA13" s="148">
        <v>0</v>
      </c>
      <c r="AB13" s="148">
        <v>0</v>
      </c>
      <c r="AC13" s="148">
        <v>0</v>
      </c>
      <c r="AD13" s="148">
        <v>0</v>
      </c>
      <c r="AE13" s="148">
        <v>0</v>
      </c>
      <c r="AF13" s="148">
        <v>0</v>
      </c>
      <c r="AG13" s="148">
        <v>0</v>
      </c>
      <c r="AH13" s="148">
        <v>0</v>
      </c>
      <c r="AI13" s="148">
        <v>0</v>
      </c>
      <c r="AJ13" s="148">
        <v>0</v>
      </c>
      <c r="AK13" s="148">
        <v>0</v>
      </c>
      <c r="AL13" s="148">
        <v>0</v>
      </c>
      <c r="AM13" s="148">
        <v>0</v>
      </c>
      <c r="AN13" s="148">
        <v>0</v>
      </c>
      <c r="AO13" s="148">
        <v>0</v>
      </c>
      <c r="AP13" s="148">
        <v>219.49</v>
      </c>
      <c r="AQ13" s="148">
        <v>261.76</v>
      </c>
      <c r="AR13" s="148">
        <v>0</v>
      </c>
      <c r="AS13" s="148">
        <v>0</v>
      </c>
      <c r="AT13" s="148">
        <v>0</v>
      </c>
      <c r="AU13" s="148">
        <v>1.53</v>
      </c>
      <c r="AV13" s="148">
        <v>62.3</v>
      </c>
      <c r="AW13" s="148">
        <v>0</v>
      </c>
      <c r="AX13" s="148">
        <v>0</v>
      </c>
      <c r="AY13" s="148"/>
      <c r="AZ13" s="148"/>
      <c r="BA13" s="148">
        <v>56.83</v>
      </c>
      <c r="BB13" s="148"/>
      <c r="BC13" s="148"/>
      <c r="BD13" s="148"/>
      <c r="BE13" s="148">
        <v>5.47</v>
      </c>
      <c r="BF13" s="148"/>
      <c r="BG13" s="148">
        <v>0</v>
      </c>
      <c r="BH13" s="148"/>
      <c r="BI13" s="148"/>
      <c r="BJ13" s="148"/>
      <c r="BK13" s="148"/>
      <c r="BL13" s="148"/>
      <c r="BM13" s="148"/>
      <c r="BN13" s="148"/>
      <c r="BO13" s="148"/>
      <c r="BP13" s="148"/>
      <c r="BQ13" s="148"/>
      <c r="BR13" s="148"/>
      <c r="BS13" s="148"/>
      <c r="BT13" s="148"/>
      <c r="BU13" s="148"/>
      <c r="BV13" s="148"/>
      <c r="BW13" s="148"/>
      <c r="BX13" s="148"/>
      <c r="BY13" s="148"/>
      <c r="BZ13" s="148">
        <v>0</v>
      </c>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row>
    <row r="14" spans="1:113" ht="19.5" customHeight="1">
      <c r="A14" s="45"/>
      <c r="B14" s="45"/>
      <c r="C14" s="45" t="s">
        <v>233</v>
      </c>
      <c r="D14" s="116" t="s">
        <v>234</v>
      </c>
      <c r="E14" s="207">
        <v>7234.87</v>
      </c>
      <c r="F14" s="147">
        <v>6949.91</v>
      </c>
      <c r="G14" s="147">
        <v>4202.78</v>
      </c>
      <c r="H14" s="147">
        <v>112.88</v>
      </c>
      <c r="I14" s="147"/>
      <c r="J14" s="147"/>
      <c r="K14" s="147">
        <v>2551</v>
      </c>
      <c r="L14" s="147">
        <v>0</v>
      </c>
      <c r="M14" s="147">
        <v>0</v>
      </c>
      <c r="N14" s="147">
        <v>0.83</v>
      </c>
      <c r="O14" s="148"/>
      <c r="P14" s="148">
        <v>82.42</v>
      </c>
      <c r="Q14" s="148">
        <v>0</v>
      </c>
      <c r="R14" s="148"/>
      <c r="S14" s="148">
        <v>0</v>
      </c>
      <c r="T14" s="148">
        <v>280.47</v>
      </c>
      <c r="U14" s="148">
        <v>0</v>
      </c>
      <c r="V14" s="148">
        <v>0</v>
      </c>
      <c r="W14" s="148">
        <v>0</v>
      </c>
      <c r="X14" s="148">
        <v>0</v>
      </c>
      <c r="Y14" s="148">
        <v>0</v>
      </c>
      <c r="Z14" s="148">
        <v>0</v>
      </c>
      <c r="AA14" s="148">
        <v>0</v>
      </c>
      <c r="AB14" s="148">
        <v>0</v>
      </c>
      <c r="AC14" s="148">
        <v>0</v>
      </c>
      <c r="AD14" s="148">
        <v>0</v>
      </c>
      <c r="AE14" s="148">
        <v>0</v>
      </c>
      <c r="AF14" s="148">
        <v>0</v>
      </c>
      <c r="AG14" s="148">
        <v>0</v>
      </c>
      <c r="AH14" s="148">
        <v>0</v>
      </c>
      <c r="AI14" s="148">
        <v>0</v>
      </c>
      <c r="AJ14" s="148">
        <v>0</v>
      </c>
      <c r="AK14" s="148">
        <v>0</v>
      </c>
      <c r="AL14" s="148">
        <v>0</v>
      </c>
      <c r="AM14" s="148">
        <v>0</v>
      </c>
      <c r="AN14" s="148">
        <v>0</v>
      </c>
      <c r="AO14" s="148">
        <v>0</v>
      </c>
      <c r="AP14" s="148">
        <v>130.45</v>
      </c>
      <c r="AQ14" s="148">
        <v>149.57</v>
      </c>
      <c r="AR14" s="148">
        <v>0</v>
      </c>
      <c r="AS14" s="148">
        <v>0</v>
      </c>
      <c r="AT14" s="148">
        <v>0</v>
      </c>
      <c r="AU14" s="148">
        <v>0.45</v>
      </c>
      <c r="AV14" s="148">
        <v>4.49</v>
      </c>
      <c r="AW14" s="148">
        <v>0</v>
      </c>
      <c r="AX14" s="148">
        <v>0</v>
      </c>
      <c r="AY14" s="148"/>
      <c r="AZ14" s="148"/>
      <c r="BA14" s="148">
        <v>1.95</v>
      </c>
      <c r="BB14" s="148"/>
      <c r="BC14" s="148"/>
      <c r="BD14" s="148"/>
      <c r="BE14" s="148">
        <v>2.54</v>
      </c>
      <c r="BF14" s="148"/>
      <c r="BG14" s="148">
        <v>0</v>
      </c>
      <c r="BH14" s="148"/>
      <c r="BI14" s="148"/>
      <c r="BJ14" s="148"/>
      <c r="BK14" s="148"/>
      <c r="BL14" s="148"/>
      <c r="BM14" s="148"/>
      <c r="BN14" s="148"/>
      <c r="BO14" s="148"/>
      <c r="BP14" s="148"/>
      <c r="BQ14" s="148"/>
      <c r="BR14" s="148"/>
      <c r="BS14" s="148"/>
      <c r="BT14" s="148"/>
      <c r="BU14" s="148"/>
      <c r="BV14" s="148"/>
      <c r="BW14" s="148"/>
      <c r="BX14" s="148"/>
      <c r="BY14" s="148"/>
      <c r="BZ14" s="148">
        <v>0</v>
      </c>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row>
    <row r="15" spans="1:113" ht="19.5" customHeight="1">
      <c r="A15" s="45"/>
      <c r="B15" s="45"/>
      <c r="C15" s="45" t="s">
        <v>235</v>
      </c>
      <c r="D15" s="116" t="s">
        <v>237</v>
      </c>
      <c r="E15" s="207">
        <v>62.29</v>
      </c>
      <c r="F15" s="147">
        <v>53.55</v>
      </c>
      <c r="G15" s="147">
        <v>40.08</v>
      </c>
      <c r="H15" s="147">
        <v>1.13</v>
      </c>
      <c r="I15" s="147"/>
      <c r="J15" s="147"/>
      <c r="K15" s="147">
        <v>11.57</v>
      </c>
      <c r="L15" s="147">
        <v>0</v>
      </c>
      <c r="M15" s="147">
        <v>0</v>
      </c>
      <c r="N15" s="147">
        <v>0</v>
      </c>
      <c r="O15" s="148"/>
      <c r="P15" s="148">
        <v>0.77</v>
      </c>
      <c r="Q15" s="148">
        <v>0</v>
      </c>
      <c r="R15" s="148"/>
      <c r="S15" s="148">
        <v>0</v>
      </c>
      <c r="T15" s="148">
        <v>8.73</v>
      </c>
      <c r="U15" s="148">
        <v>1.6</v>
      </c>
      <c r="V15" s="148">
        <v>0</v>
      </c>
      <c r="W15" s="148">
        <v>0</v>
      </c>
      <c r="X15" s="148">
        <v>0</v>
      </c>
      <c r="Y15" s="148">
        <v>0.08</v>
      </c>
      <c r="Z15" s="148">
        <v>0.56</v>
      </c>
      <c r="AA15" s="148">
        <v>0.12</v>
      </c>
      <c r="AB15" s="148">
        <v>0</v>
      </c>
      <c r="AC15" s="148">
        <v>0.4</v>
      </c>
      <c r="AD15" s="148">
        <v>2.24</v>
      </c>
      <c r="AE15" s="148">
        <v>0</v>
      </c>
      <c r="AF15" s="148">
        <v>0</v>
      </c>
      <c r="AG15" s="148">
        <v>0</v>
      </c>
      <c r="AH15" s="148">
        <v>0.48</v>
      </c>
      <c r="AI15" s="148">
        <v>0</v>
      </c>
      <c r="AJ15" s="148">
        <v>0.64</v>
      </c>
      <c r="AK15" s="148">
        <v>0</v>
      </c>
      <c r="AL15" s="148">
        <v>0</v>
      </c>
      <c r="AM15" s="148">
        <v>0</v>
      </c>
      <c r="AN15" s="148">
        <v>0</v>
      </c>
      <c r="AO15" s="148">
        <v>0</v>
      </c>
      <c r="AP15" s="148">
        <v>1.21</v>
      </c>
      <c r="AQ15" s="148">
        <v>1.4</v>
      </c>
      <c r="AR15" s="148">
        <v>0</v>
      </c>
      <c r="AS15" s="148">
        <v>0</v>
      </c>
      <c r="AT15" s="148">
        <v>0</v>
      </c>
      <c r="AU15" s="148">
        <v>0</v>
      </c>
      <c r="AV15" s="148">
        <v>0.01</v>
      </c>
      <c r="AW15" s="148">
        <v>0</v>
      </c>
      <c r="AX15" s="148">
        <v>0</v>
      </c>
      <c r="AY15" s="148"/>
      <c r="AZ15" s="148"/>
      <c r="BA15" s="148">
        <v>0</v>
      </c>
      <c r="BB15" s="148"/>
      <c r="BC15" s="148"/>
      <c r="BD15" s="148"/>
      <c r="BE15" s="148">
        <v>0.01</v>
      </c>
      <c r="BF15" s="148"/>
      <c r="BG15" s="148">
        <v>0</v>
      </c>
      <c r="BH15" s="148"/>
      <c r="BI15" s="148"/>
      <c r="BJ15" s="148"/>
      <c r="BK15" s="148"/>
      <c r="BL15" s="148"/>
      <c r="BM15" s="148"/>
      <c r="BN15" s="148"/>
      <c r="BO15" s="148"/>
      <c r="BP15" s="148"/>
      <c r="BQ15" s="148"/>
      <c r="BR15" s="148"/>
      <c r="BS15" s="148"/>
      <c r="BT15" s="148"/>
      <c r="BU15" s="148"/>
      <c r="BV15" s="148"/>
      <c r="BW15" s="148"/>
      <c r="BX15" s="148"/>
      <c r="BY15" s="148"/>
      <c r="BZ15" s="148">
        <v>0</v>
      </c>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row>
    <row r="16" spans="1:113" ht="19.5" customHeight="1">
      <c r="A16" s="45"/>
      <c r="B16" s="45" t="s">
        <v>230</v>
      </c>
      <c r="C16" s="45" t="s">
        <v>233</v>
      </c>
      <c r="D16" s="116" t="s">
        <v>238</v>
      </c>
      <c r="E16" s="207">
        <v>1513.57</v>
      </c>
      <c r="F16" s="147">
        <v>1440.5</v>
      </c>
      <c r="G16" s="147">
        <v>1059.36</v>
      </c>
      <c r="H16" s="147">
        <v>28.54</v>
      </c>
      <c r="I16" s="147"/>
      <c r="J16" s="147"/>
      <c r="K16" s="147">
        <v>331.9</v>
      </c>
      <c r="L16" s="147">
        <v>0</v>
      </c>
      <c r="M16" s="147">
        <v>0</v>
      </c>
      <c r="N16" s="147">
        <v>0</v>
      </c>
      <c r="O16" s="148"/>
      <c r="P16" s="148">
        <v>20.7</v>
      </c>
      <c r="Q16" s="148">
        <v>0</v>
      </c>
      <c r="R16" s="148"/>
      <c r="S16" s="148">
        <v>0</v>
      </c>
      <c r="T16" s="148">
        <v>70.87</v>
      </c>
      <c r="U16" s="148">
        <v>0</v>
      </c>
      <c r="V16" s="148">
        <v>0</v>
      </c>
      <c r="W16" s="148">
        <v>0</v>
      </c>
      <c r="X16" s="148">
        <v>0</v>
      </c>
      <c r="Y16" s="148">
        <v>0</v>
      </c>
      <c r="Z16" s="148">
        <v>0</v>
      </c>
      <c r="AA16" s="148">
        <v>0</v>
      </c>
      <c r="AB16" s="148">
        <v>0</v>
      </c>
      <c r="AC16" s="148">
        <v>0</v>
      </c>
      <c r="AD16" s="148">
        <v>0</v>
      </c>
      <c r="AE16" s="148">
        <v>0</v>
      </c>
      <c r="AF16" s="148">
        <v>0</v>
      </c>
      <c r="AG16" s="148">
        <v>0</v>
      </c>
      <c r="AH16" s="148">
        <v>0</v>
      </c>
      <c r="AI16" s="148">
        <v>0</v>
      </c>
      <c r="AJ16" s="148">
        <v>0</v>
      </c>
      <c r="AK16" s="148">
        <v>0</v>
      </c>
      <c r="AL16" s="148">
        <v>0</v>
      </c>
      <c r="AM16" s="148">
        <v>0</v>
      </c>
      <c r="AN16" s="148">
        <v>0</v>
      </c>
      <c r="AO16" s="148">
        <v>0</v>
      </c>
      <c r="AP16" s="148">
        <v>32.82</v>
      </c>
      <c r="AQ16" s="148">
        <v>37.9</v>
      </c>
      <c r="AR16" s="148">
        <v>0</v>
      </c>
      <c r="AS16" s="148">
        <v>0</v>
      </c>
      <c r="AT16" s="148">
        <v>0</v>
      </c>
      <c r="AU16" s="148">
        <v>0.15</v>
      </c>
      <c r="AV16" s="148">
        <v>2.2</v>
      </c>
      <c r="AW16" s="148">
        <v>0</v>
      </c>
      <c r="AX16" s="148">
        <v>0</v>
      </c>
      <c r="AY16" s="148"/>
      <c r="AZ16" s="148"/>
      <c r="BA16" s="148">
        <v>1.35</v>
      </c>
      <c r="BB16" s="148"/>
      <c r="BC16" s="148"/>
      <c r="BD16" s="148"/>
      <c r="BE16" s="148">
        <v>0.85</v>
      </c>
      <c r="BF16" s="148"/>
      <c r="BG16" s="148">
        <v>0</v>
      </c>
      <c r="BH16" s="148"/>
      <c r="BI16" s="148"/>
      <c r="BJ16" s="148"/>
      <c r="BK16" s="148"/>
      <c r="BL16" s="148"/>
      <c r="BM16" s="148"/>
      <c r="BN16" s="148"/>
      <c r="BO16" s="148"/>
      <c r="BP16" s="148"/>
      <c r="BQ16" s="148"/>
      <c r="BR16" s="148"/>
      <c r="BS16" s="148"/>
      <c r="BT16" s="148"/>
      <c r="BU16" s="148"/>
      <c r="BV16" s="148"/>
      <c r="BW16" s="148"/>
      <c r="BX16" s="148"/>
      <c r="BY16" s="148"/>
      <c r="BZ16" s="148">
        <v>0</v>
      </c>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row>
    <row r="17" spans="1:113" ht="19.5" customHeight="1">
      <c r="A17" s="45"/>
      <c r="B17" s="45" t="s">
        <v>233</v>
      </c>
      <c r="C17" s="45" t="s">
        <v>222</v>
      </c>
      <c r="D17" s="116" t="s">
        <v>239</v>
      </c>
      <c r="E17" s="207">
        <v>105.39</v>
      </c>
      <c r="F17" s="147">
        <v>92.19</v>
      </c>
      <c r="G17" s="147">
        <v>62</v>
      </c>
      <c r="H17" s="147">
        <v>1.44</v>
      </c>
      <c r="I17" s="147"/>
      <c r="J17" s="147"/>
      <c r="K17" s="147">
        <v>27.6</v>
      </c>
      <c r="L17" s="147">
        <v>0</v>
      </c>
      <c r="M17" s="147">
        <v>0</v>
      </c>
      <c r="N17" s="147">
        <v>0</v>
      </c>
      <c r="O17" s="148"/>
      <c r="P17" s="148">
        <v>1.15</v>
      </c>
      <c r="Q17" s="148">
        <v>0</v>
      </c>
      <c r="R17" s="148"/>
      <c r="S17" s="148">
        <v>0</v>
      </c>
      <c r="T17" s="148">
        <v>12.47</v>
      </c>
      <c r="U17" s="148">
        <v>2.2</v>
      </c>
      <c r="V17" s="148">
        <v>0</v>
      </c>
      <c r="W17" s="148">
        <v>0</v>
      </c>
      <c r="X17" s="148">
        <v>0</v>
      </c>
      <c r="Y17" s="148">
        <v>0.11</v>
      </c>
      <c r="Z17" s="148">
        <v>0.77</v>
      </c>
      <c r="AA17" s="148">
        <v>0.24</v>
      </c>
      <c r="AB17" s="148">
        <v>0</v>
      </c>
      <c r="AC17" s="148">
        <v>0.55</v>
      </c>
      <c r="AD17" s="148">
        <v>3.08</v>
      </c>
      <c r="AE17" s="148">
        <v>0</v>
      </c>
      <c r="AF17" s="148">
        <v>0</v>
      </c>
      <c r="AG17" s="148">
        <v>0</v>
      </c>
      <c r="AH17" s="148">
        <v>0.66</v>
      </c>
      <c r="AI17" s="148">
        <v>0</v>
      </c>
      <c r="AJ17" s="148">
        <v>0.88</v>
      </c>
      <c r="AK17" s="148">
        <v>0</v>
      </c>
      <c r="AL17" s="148">
        <v>0</v>
      </c>
      <c r="AM17" s="148">
        <v>0</v>
      </c>
      <c r="AN17" s="148">
        <v>0</v>
      </c>
      <c r="AO17" s="148">
        <v>0</v>
      </c>
      <c r="AP17" s="148">
        <v>1.81</v>
      </c>
      <c r="AQ17" s="148">
        <v>2.17</v>
      </c>
      <c r="AR17" s="148">
        <v>0</v>
      </c>
      <c r="AS17" s="148">
        <v>0</v>
      </c>
      <c r="AT17" s="148">
        <v>0</v>
      </c>
      <c r="AU17" s="148">
        <v>0</v>
      </c>
      <c r="AV17" s="148">
        <v>0.73</v>
      </c>
      <c r="AW17" s="148">
        <v>0</v>
      </c>
      <c r="AX17" s="148">
        <v>0</v>
      </c>
      <c r="AY17" s="148"/>
      <c r="AZ17" s="148"/>
      <c r="BA17" s="148">
        <v>0.72</v>
      </c>
      <c r="BB17" s="148"/>
      <c r="BC17" s="148"/>
      <c r="BD17" s="148"/>
      <c r="BE17" s="148">
        <v>0.01</v>
      </c>
      <c r="BF17" s="148"/>
      <c r="BG17" s="148">
        <v>0</v>
      </c>
      <c r="BH17" s="148"/>
      <c r="BI17" s="148"/>
      <c r="BJ17" s="148"/>
      <c r="BK17" s="148"/>
      <c r="BL17" s="148"/>
      <c r="BM17" s="148"/>
      <c r="BN17" s="148"/>
      <c r="BO17" s="148"/>
      <c r="BP17" s="148"/>
      <c r="BQ17" s="148"/>
      <c r="BR17" s="148"/>
      <c r="BS17" s="148"/>
      <c r="BT17" s="148"/>
      <c r="BU17" s="148"/>
      <c r="BV17" s="148"/>
      <c r="BW17" s="148"/>
      <c r="BX17" s="148"/>
      <c r="BY17" s="148"/>
      <c r="BZ17" s="148">
        <v>0</v>
      </c>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row>
    <row r="18" spans="1:113" ht="19.5" customHeight="1">
      <c r="A18" s="45"/>
      <c r="B18" s="45" t="s">
        <v>240</v>
      </c>
      <c r="C18" s="45" t="s">
        <v>222</v>
      </c>
      <c r="D18" s="116" t="s">
        <v>241</v>
      </c>
      <c r="E18" s="207">
        <v>178.78</v>
      </c>
      <c r="F18" s="147">
        <v>151.52</v>
      </c>
      <c r="G18" s="147">
        <v>82.78</v>
      </c>
      <c r="H18" s="147">
        <v>15.08</v>
      </c>
      <c r="I18" s="147"/>
      <c r="J18" s="147"/>
      <c r="K18" s="147">
        <v>51.96</v>
      </c>
      <c r="L18" s="147">
        <v>0</v>
      </c>
      <c r="M18" s="147">
        <v>0</v>
      </c>
      <c r="N18" s="147">
        <v>0</v>
      </c>
      <c r="O18" s="148"/>
      <c r="P18" s="148">
        <v>1.7</v>
      </c>
      <c r="Q18" s="148">
        <v>0</v>
      </c>
      <c r="R18" s="148"/>
      <c r="S18" s="148">
        <v>0</v>
      </c>
      <c r="T18" s="148">
        <v>27.17</v>
      </c>
      <c r="U18" s="148">
        <v>9.48</v>
      </c>
      <c r="V18" s="148">
        <v>0</v>
      </c>
      <c r="W18" s="148">
        <v>0</v>
      </c>
      <c r="X18" s="148">
        <v>0</v>
      </c>
      <c r="Y18" s="148">
        <v>0.21</v>
      </c>
      <c r="Z18" s="148">
        <v>1.47</v>
      </c>
      <c r="AA18" s="148">
        <v>0.12</v>
      </c>
      <c r="AB18" s="148">
        <v>0</v>
      </c>
      <c r="AC18" s="148">
        <v>1.05</v>
      </c>
      <c r="AD18" s="148">
        <v>5.88</v>
      </c>
      <c r="AE18" s="148">
        <v>0</v>
      </c>
      <c r="AF18" s="148">
        <v>0</v>
      </c>
      <c r="AG18" s="148">
        <v>0</v>
      </c>
      <c r="AH18" s="148">
        <v>1.26</v>
      </c>
      <c r="AI18" s="148">
        <v>0</v>
      </c>
      <c r="AJ18" s="148">
        <v>1.68</v>
      </c>
      <c r="AK18" s="148">
        <v>0</v>
      </c>
      <c r="AL18" s="148">
        <v>0</v>
      </c>
      <c r="AM18" s="148">
        <v>0</v>
      </c>
      <c r="AN18" s="148">
        <v>0</v>
      </c>
      <c r="AO18" s="148">
        <v>0</v>
      </c>
      <c r="AP18" s="148">
        <v>2.93</v>
      </c>
      <c r="AQ18" s="148">
        <v>3.06</v>
      </c>
      <c r="AR18" s="148">
        <v>0</v>
      </c>
      <c r="AS18" s="148">
        <v>0</v>
      </c>
      <c r="AT18" s="148">
        <v>0</v>
      </c>
      <c r="AU18" s="148">
        <v>0.03</v>
      </c>
      <c r="AV18" s="148">
        <v>0.09</v>
      </c>
      <c r="AW18" s="148">
        <v>0</v>
      </c>
      <c r="AX18" s="148">
        <v>0</v>
      </c>
      <c r="AY18" s="148"/>
      <c r="AZ18" s="148"/>
      <c r="BA18" s="148">
        <v>0</v>
      </c>
      <c r="BB18" s="148"/>
      <c r="BC18" s="148"/>
      <c r="BD18" s="148"/>
      <c r="BE18" s="148">
        <v>0.09</v>
      </c>
      <c r="BF18" s="148"/>
      <c r="BG18" s="148">
        <v>0</v>
      </c>
      <c r="BH18" s="148"/>
      <c r="BI18" s="148"/>
      <c r="BJ18" s="148"/>
      <c r="BK18" s="148"/>
      <c r="BL18" s="148"/>
      <c r="BM18" s="148"/>
      <c r="BN18" s="148"/>
      <c r="BO18" s="148"/>
      <c r="BP18" s="148"/>
      <c r="BQ18" s="148"/>
      <c r="BR18" s="148"/>
      <c r="BS18" s="148"/>
      <c r="BT18" s="148"/>
      <c r="BU18" s="148"/>
      <c r="BV18" s="148"/>
      <c r="BW18" s="148"/>
      <c r="BX18" s="148"/>
      <c r="BY18" s="148"/>
      <c r="BZ18" s="148">
        <v>0</v>
      </c>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row>
    <row r="19" spans="1:113" ht="19.5" customHeight="1">
      <c r="A19" s="45"/>
      <c r="B19" s="45" t="s">
        <v>242</v>
      </c>
      <c r="C19" s="45" t="s">
        <v>222</v>
      </c>
      <c r="D19" s="116" t="s">
        <v>243</v>
      </c>
      <c r="E19" s="207">
        <v>235.26</v>
      </c>
      <c r="F19" s="147">
        <v>204.48</v>
      </c>
      <c r="G19" s="147">
        <v>158.26</v>
      </c>
      <c r="H19" s="147">
        <v>3.39</v>
      </c>
      <c r="I19" s="147"/>
      <c r="J19" s="147"/>
      <c r="K19" s="147">
        <v>39.93</v>
      </c>
      <c r="L19" s="147">
        <v>0</v>
      </c>
      <c r="M19" s="147">
        <v>0</v>
      </c>
      <c r="N19" s="147">
        <v>0</v>
      </c>
      <c r="O19" s="148"/>
      <c r="P19" s="148">
        <v>2.9</v>
      </c>
      <c r="Q19" s="148">
        <v>0</v>
      </c>
      <c r="R19" s="148"/>
      <c r="S19" s="148">
        <v>0</v>
      </c>
      <c r="T19" s="148">
        <v>30.11</v>
      </c>
      <c r="U19" s="148">
        <v>5.2</v>
      </c>
      <c r="V19" s="148">
        <v>0</v>
      </c>
      <c r="W19" s="148">
        <v>0</v>
      </c>
      <c r="X19" s="148">
        <v>0</v>
      </c>
      <c r="Y19" s="148">
        <v>0.26</v>
      </c>
      <c r="Z19" s="148">
        <v>1.82</v>
      </c>
      <c r="AA19" s="148">
        <v>0.12</v>
      </c>
      <c r="AB19" s="148">
        <v>0</v>
      </c>
      <c r="AC19" s="148">
        <v>1.3</v>
      </c>
      <c r="AD19" s="148">
        <v>7.28</v>
      </c>
      <c r="AE19" s="148">
        <v>0</v>
      </c>
      <c r="AF19" s="148">
        <v>0</v>
      </c>
      <c r="AG19" s="148">
        <v>0</v>
      </c>
      <c r="AH19" s="148">
        <v>1.56</v>
      </c>
      <c r="AI19" s="148">
        <v>0</v>
      </c>
      <c r="AJ19" s="148">
        <v>2.08</v>
      </c>
      <c r="AK19" s="148">
        <v>0</v>
      </c>
      <c r="AL19" s="148">
        <v>0</v>
      </c>
      <c r="AM19" s="148">
        <v>0</v>
      </c>
      <c r="AN19" s="148">
        <v>0</v>
      </c>
      <c r="AO19" s="148">
        <v>0</v>
      </c>
      <c r="AP19" s="148">
        <v>4.56</v>
      </c>
      <c r="AQ19" s="148">
        <v>5.87</v>
      </c>
      <c r="AR19" s="148">
        <v>0</v>
      </c>
      <c r="AS19" s="148">
        <v>0</v>
      </c>
      <c r="AT19" s="148">
        <v>0</v>
      </c>
      <c r="AU19" s="148">
        <v>0.06</v>
      </c>
      <c r="AV19" s="148">
        <v>0.67</v>
      </c>
      <c r="AW19" s="148">
        <v>0</v>
      </c>
      <c r="AX19" s="148">
        <v>0</v>
      </c>
      <c r="AY19" s="148"/>
      <c r="AZ19" s="148"/>
      <c r="BA19" s="148">
        <v>0.63</v>
      </c>
      <c r="BB19" s="148"/>
      <c r="BC19" s="148"/>
      <c r="BD19" s="148"/>
      <c r="BE19" s="148">
        <v>0.04</v>
      </c>
      <c r="BF19" s="148"/>
      <c r="BG19" s="148">
        <v>0</v>
      </c>
      <c r="BH19" s="148"/>
      <c r="BI19" s="148"/>
      <c r="BJ19" s="148"/>
      <c r="BK19" s="148"/>
      <c r="BL19" s="148"/>
      <c r="BM19" s="148"/>
      <c r="BN19" s="148"/>
      <c r="BO19" s="148"/>
      <c r="BP19" s="148"/>
      <c r="BQ19" s="148"/>
      <c r="BR19" s="148"/>
      <c r="BS19" s="148"/>
      <c r="BT19" s="148"/>
      <c r="BU19" s="148"/>
      <c r="BV19" s="148"/>
      <c r="BW19" s="148"/>
      <c r="BX19" s="148"/>
      <c r="BY19" s="148"/>
      <c r="BZ19" s="148">
        <v>0</v>
      </c>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row>
    <row r="20" spans="1:113" ht="19.5" customHeight="1">
      <c r="A20" s="45"/>
      <c r="B20" s="45"/>
      <c r="C20" s="45" t="s">
        <v>230</v>
      </c>
      <c r="D20" s="116" t="s">
        <v>244</v>
      </c>
      <c r="E20" s="207">
        <v>571.58</v>
      </c>
      <c r="F20" s="147">
        <v>0</v>
      </c>
      <c r="G20" s="147">
        <v>0</v>
      </c>
      <c r="H20" s="147">
        <v>0</v>
      </c>
      <c r="I20" s="147"/>
      <c r="J20" s="147"/>
      <c r="K20" s="147">
        <v>0</v>
      </c>
      <c r="L20" s="147">
        <v>0</v>
      </c>
      <c r="M20" s="147">
        <v>0</v>
      </c>
      <c r="N20" s="147">
        <v>0</v>
      </c>
      <c r="O20" s="148"/>
      <c r="P20" s="148">
        <v>0</v>
      </c>
      <c r="Q20" s="148">
        <v>0</v>
      </c>
      <c r="R20" s="148"/>
      <c r="S20" s="148">
        <v>0</v>
      </c>
      <c r="T20" s="148">
        <v>571.58</v>
      </c>
      <c r="U20" s="148">
        <v>0</v>
      </c>
      <c r="V20" s="148">
        <v>0</v>
      </c>
      <c r="W20" s="148">
        <v>0</v>
      </c>
      <c r="X20" s="148">
        <v>0</v>
      </c>
      <c r="Y20" s="148">
        <v>0</v>
      </c>
      <c r="Z20" s="148">
        <v>0</v>
      </c>
      <c r="AA20" s="148">
        <v>0</v>
      </c>
      <c r="AB20" s="148">
        <v>0</v>
      </c>
      <c r="AC20" s="148">
        <v>0</v>
      </c>
      <c r="AD20" s="148">
        <v>0</v>
      </c>
      <c r="AE20" s="148">
        <v>0</v>
      </c>
      <c r="AF20" s="148">
        <v>0</v>
      </c>
      <c r="AG20" s="148">
        <v>0</v>
      </c>
      <c r="AH20" s="148">
        <v>0</v>
      </c>
      <c r="AI20" s="148">
        <v>571.58</v>
      </c>
      <c r="AJ20" s="148">
        <v>0</v>
      </c>
      <c r="AK20" s="148">
        <v>0</v>
      </c>
      <c r="AL20" s="148">
        <v>0</v>
      </c>
      <c r="AM20" s="148">
        <v>0</v>
      </c>
      <c r="AN20" s="148">
        <v>0</v>
      </c>
      <c r="AO20" s="148">
        <v>0</v>
      </c>
      <c r="AP20" s="148">
        <v>0</v>
      </c>
      <c r="AQ20" s="148">
        <v>0</v>
      </c>
      <c r="AR20" s="148">
        <v>0</v>
      </c>
      <c r="AS20" s="148">
        <v>0</v>
      </c>
      <c r="AT20" s="148">
        <v>0</v>
      </c>
      <c r="AU20" s="148">
        <v>0</v>
      </c>
      <c r="AV20" s="148">
        <v>0</v>
      </c>
      <c r="AW20" s="148">
        <v>0</v>
      </c>
      <c r="AX20" s="148">
        <v>0</v>
      </c>
      <c r="AY20" s="148"/>
      <c r="AZ20" s="148"/>
      <c r="BA20" s="148">
        <v>0</v>
      </c>
      <c r="BB20" s="148"/>
      <c r="BC20" s="148"/>
      <c r="BD20" s="148"/>
      <c r="BE20" s="148">
        <v>0</v>
      </c>
      <c r="BF20" s="148"/>
      <c r="BG20" s="148">
        <v>0</v>
      </c>
      <c r="BH20" s="148"/>
      <c r="BI20" s="148"/>
      <c r="BJ20" s="148"/>
      <c r="BK20" s="148"/>
      <c r="BL20" s="148"/>
      <c r="BM20" s="148"/>
      <c r="BN20" s="148"/>
      <c r="BO20" s="148"/>
      <c r="BP20" s="148"/>
      <c r="BQ20" s="148"/>
      <c r="BR20" s="148"/>
      <c r="BS20" s="148"/>
      <c r="BT20" s="148"/>
      <c r="BU20" s="148"/>
      <c r="BV20" s="148"/>
      <c r="BW20" s="148"/>
      <c r="BX20" s="148"/>
      <c r="BY20" s="148"/>
      <c r="BZ20" s="148">
        <v>0</v>
      </c>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row>
    <row r="21" spans="1:113" ht="19.5" customHeight="1">
      <c r="A21" s="45"/>
      <c r="B21" s="45" t="s">
        <v>245</v>
      </c>
      <c r="C21" s="45" t="s">
        <v>235</v>
      </c>
      <c r="D21" s="116" t="s">
        <v>246</v>
      </c>
      <c r="E21" s="207">
        <v>1854</v>
      </c>
      <c r="F21" s="147">
        <v>0</v>
      </c>
      <c r="G21" s="147">
        <v>0</v>
      </c>
      <c r="H21" s="147">
        <v>0</v>
      </c>
      <c r="I21" s="147"/>
      <c r="J21" s="147"/>
      <c r="K21" s="147">
        <v>0</v>
      </c>
      <c r="L21" s="147">
        <v>0</v>
      </c>
      <c r="M21" s="147">
        <v>0</v>
      </c>
      <c r="N21" s="147">
        <v>0</v>
      </c>
      <c r="O21" s="148"/>
      <c r="P21" s="148">
        <v>0</v>
      </c>
      <c r="Q21" s="148">
        <v>0</v>
      </c>
      <c r="R21" s="148"/>
      <c r="S21" s="148">
        <v>0</v>
      </c>
      <c r="T21" s="148">
        <v>834</v>
      </c>
      <c r="U21" s="148">
        <v>129</v>
      </c>
      <c r="V21" s="148">
        <v>0</v>
      </c>
      <c r="W21" s="148">
        <v>0</v>
      </c>
      <c r="X21" s="148">
        <v>0</v>
      </c>
      <c r="Y21" s="148">
        <v>0</v>
      </c>
      <c r="Z21" s="148">
        <v>480</v>
      </c>
      <c r="AA21" s="148">
        <v>0</v>
      </c>
      <c r="AB21" s="148">
        <v>0</v>
      </c>
      <c r="AC21" s="148">
        <v>0</v>
      </c>
      <c r="AD21" s="148">
        <v>0</v>
      </c>
      <c r="AE21" s="148">
        <v>0</v>
      </c>
      <c r="AF21" s="148">
        <v>225</v>
      </c>
      <c r="AG21" s="148">
        <v>0</v>
      </c>
      <c r="AH21" s="148">
        <v>0</v>
      </c>
      <c r="AI21" s="148">
        <v>0</v>
      </c>
      <c r="AJ21" s="148">
        <v>0</v>
      </c>
      <c r="AK21" s="148">
        <v>0</v>
      </c>
      <c r="AL21" s="148">
        <v>0</v>
      </c>
      <c r="AM21" s="148">
        <v>0</v>
      </c>
      <c r="AN21" s="148">
        <v>0</v>
      </c>
      <c r="AO21" s="148">
        <v>0</v>
      </c>
      <c r="AP21" s="148">
        <v>0</v>
      </c>
      <c r="AQ21" s="148">
        <v>0</v>
      </c>
      <c r="AR21" s="148">
        <v>0</v>
      </c>
      <c r="AS21" s="148">
        <v>0</v>
      </c>
      <c r="AT21" s="148">
        <v>0</v>
      </c>
      <c r="AU21" s="148">
        <v>0</v>
      </c>
      <c r="AV21" s="148">
        <v>1020</v>
      </c>
      <c r="AW21" s="148">
        <v>0</v>
      </c>
      <c r="AX21" s="148">
        <v>0</v>
      </c>
      <c r="AY21" s="148"/>
      <c r="AZ21" s="148"/>
      <c r="BA21" s="148">
        <v>0</v>
      </c>
      <c r="BB21" s="148"/>
      <c r="BC21" s="148"/>
      <c r="BD21" s="148"/>
      <c r="BE21" s="148">
        <v>0</v>
      </c>
      <c r="BF21" s="148"/>
      <c r="BG21" s="148">
        <v>1020</v>
      </c>
      <c r="BH21" s="148"/>
      <c r="BI21" s="148"/>
      <c r="BJ21" s="148"/>
      <c r="BK21" s="148"/>
      <c r="BL21" s="148"/>
      <c r="BM21" s="148"/>
      <c r="BN21" s="148"/>
      <c r="BO21" s="148"/>
      <c r="BP21" s="148"/>
      <c r="BQ21" s="148"/>
      <c r="BR21" s="148"/>
      <c r="BS21" s="148"/>
      <c r="BT21" s="148"/>
      <c r="BU21" s="148"/>
      <c r="BV21" s="148"/>
      <c r="BW21" s="148"/>
      <c r="BX21" s="148"/>
      <c r="BY21" s="148"/>
      <c r="BZ21" s="148">
        <v>0</v>
      </c>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row>
    <row r="22" spans="1:113" ht="19.5" customHeight="1">
      <c r="A22" s="45"/>
      <c r="B22" s="45" t="s">
        <v>235</v>
      </c>
      <c r="C22" s="45" t="s">
        <v>235</v>
      </c>
      <c r="D22" s="116" t="s">
        <v>247</v>
      </c>
      <c r="E22" s="207">
        <v>742.11</v>
      </c>
      <c r="F22" s="147">
        <v>654.85</v>
      </c>
      <c r="G22" s="147">
        <v>410.64</v>
      </c>
      <c r="H22" s="147">
        <v>10.07</v>
      </c>
      <c r="I22" s="147"/>
      <c r="J22" s="147"/>
      <c r="K22" s="147">
        <v>226.37</v>
      </c>
      <c r="L22" s="147">
        <v>0</v>
      </c>
      <c r="M22" s="147">
        <v>0</v>
      </c>
      <c r="N22" s="147">
        <v>0</v>
      </c>
      <c r="O22" s="148"/>
      <c r="P22" s="148">
        <v>7.77</v>
      </c>
      <c r="Q22" s="148">
        <v>0</v>
      </c>
      <c r="R22" s="148"/>
      <c r="S22" s="148">
        <v>0</v>
      </c>
      <c r="T22" s="148">
        <v>87.03</v>
      </c>
      <c r="U22" s="148">
        <v>15.81</v>
      </c>
      <c r="V22" s="148">
        <v>0</v>
      </c>
      <c r="W22" s="148">
        <v>0</v>
      </c>
      <c r="X22" s="148">
        <v>0</v>
      </c>
      <c r="Y22" s="148">
        <v>0.79</v>
      </c>
      <c r="Z22" s="148">
        <v>5.53</v>
      </c>
      <c r="AA22" s="148">
        <v>0.36</v>
      </c>
      <c r="AB22" s="148">
        <v>0</v>
      </c>
      <c r="AC22" s="148">
        <v>3.95</v>
      </c>
      <c r="AD22" s="148">
        <v>22.12</v>
      </c>
      <c r="AE22" s="148">
        <v>0</v>
      </c>
      <c r="AF22" s="148">
        <v>0</v>
      </c>
      <c r="AG22" s="148">
        <v>0</v>
      </c>
      <c r="AH22" s="148">
        <v>4.74</v>
      </c>
      <c r="AI22" s="148">
        <v>0</v>
      </c>
      <c r="AJ22" s="148">
        <v>6.32</v>
      </c>
      <c r="AK22" s="148">
        <v>0</v>
      </c>
      <c r="AL22" s="148">
        <v>0</v>
      </c>
      <c r="AM22" s="148">
        <v>0</v>
      </c>
      <c r="AN22" s="148">
        <v>0</v>
      </c>
      <c r="AO22" s="148">
        <v>0</v>
      </c>
      <c r="AP22" s="148">
        <v>12.26</v>
      </c>
      <c r="AQ22" s="148">
        <v>15.03</v>
      </c>
      <c r="AR22" s="148">
        <v>0</v>
      </c>
      <c r="AS22" s="148">
        <v>0</v>
      </c>
      <c r="AT22" s="148">
        <v>0</v>
      </c>
      <c r="AU22" s="148">
        <v>0.12</v>
      </c>
      <c r="AV22" s="148">
        <v>0.23</v>
      </c>
      <c r="AW22" s="148">
        <v>0</v>
      </c>
      <c r="AX22" s="148">
        <v>0</v>
      </c>
      <c r="AY22" s="148"/>
      <c r="AZ22" s="148"/>
      <c r="BA22" s="148">
        <v>0</v>
      </c>
      <c r="BB22" s="148"/>
      <c r="BC22" s="148"/>
      <c r="BD22" s="148"/>
      <c r="BE22" s="148">
        <v>0.23</v>
      </c>
      <c r="BF22" s="148"/>
      <c r="BG22" s="148">
        <v>0</v>
      </c>
      <c r="BH22" s="148"/>
      <c r="BI22" s="148"/>
      <c r="BJ22" s="148"/>
      <c r="BK22" s="148"/>
      <c r="BL22" s="148"/>
      <c r="BM22" s="148"/>
      <c r="BN22" s="148"/>
      <c r="BO22" s="148"/>
      <c r="BP22" s="148"/>
      <c r="BQ22" s="148"/>
      <c r="BR22" s="148"/>
      <c r="BS22" s="148"/>
      <c r="BT22" s="148"/>
      <c r="BU22" s="148"/>
      <c r="BV22" s="148"/>
      <c r="BW22" s="148"/>
      <c r="BX22" s="148"/>
      <c r="BY22" s="148"/>
      <c r="BZ22" s="148">
        <v>0</v>
      </c>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row>
    <row r="23" spans="1:113" ht="19.5" customHeight="1">
      <c r="A23" s="45" t="s">
        <v>248</v>
      </c>
      <c r="B23" s="45"/>
      <c r="C23" s="45"/>
      <c r="D23" s="45" t="s">
        <v>292</v>
      </c>
      <c r="E23" s="155">
        <v>2121.02</v>
      </c>
      <c r="F23" s="147">
        <v>1212.47</v>
      </c>
      <c r="G23" s="147">
        <v>679.24</v>
      </c>
      <c r="H23" s="147">
        <v>78.74</v>
      </c>
      <c r="I23" s="147">
        <v>0</v>
      </c>
      <c r="J23" s="147">
        <v>0</v>
      </c>
      <c r="K23" s="147">
        <v>351.46</v>
      </c>
      <c r="L23" s="147">
        <v>0</v>
      </c>
      <c r="M23" s="147">
        <v>0</v>
      </c>
      <c r="N23" s="147">
        <v>0</v>
      </c>
      <c r="O23" s="148">
        <v>0</v>
      </c>
      <c r="P23" s="148">
        <v>13.03</v>
      </c>
      <c r="Q23" s="148">
        <v>0</v>
      </c>
      <c r="R23" s="148">
        <v>0</v>
      </c>
      <c r="S23" s="148">
        <v>90</v>
      </c>
      <c r="T23" s="148">
        <v>562.74</v>
      </c>
      <c r="U23" s="148">
        <v>45.98</v>
      </c>
      <c r="V23" s="148">
        <v>0</v>
      </c>
      <c r="W23" s="148">
        <v>0</v>
      </c>
      <c r="X23" s="148">
        <v>0</v>
      </c>
      <c r="Y23" s="148">
        <v>1.73</v>
      </c>
      <c r="Z23" s="148">
        <v>12.07</v>
      </c>
      <c r="AA23" s="148">
        <v>1.3</v>
      </c>
      <c r="AB23" s="148">
        <v>0</v>
      </c>
      <c r="AC23" s="148">
        <v>58.62</v>
      </c>
      <c r="AD23" s="148">
        <v>54.87</v>
      </c>
      <c r="AE23" s="148">
        <v>0</v>
      </c>
      <c r="AF23" s="148">
        <v>28</v>
      </c>
      <c r="AG23" s="148">
        <v>0</v>
      </c>
      <c r="AH23" s="148">
        <v>10.34</v>
      </c>
      <c r="AI23" s="148">
        <v>0</v>
      </c>
      <c r="AJ23" s="148">
        <v>13.79</v>
      </c>
      <c r="AK23" s="148">
        <v>0</v>
      </c>
      <c r="AL23" s="148">
        <v>0</v>
      </c>
      <c r="AM23" s="148">
        <v>0</v>
      </c>
      <c r="AN23" s="148">
        <v>0</v>
      </c>
      <c r="AO23" s="148">
        <v>0</v>
      </c>
      <c r="AP23" s="148">
        <v>22.2</v>
      </c>
      <c r="AQ23" s="148">
        <v>24.2</v>
      </c>
      <c r="AR23" s="148">
        <v>5</v>
      </c>
      <c r="AS23" s="148">
        <v>0</v>
      </c>
      <c r="AT23" s="148">
        <v>0</v>
      </c>
      <c r="AU23" s="148">
        <v>284.64</v>
      </c>
      <c r="AV23" s="148">
        <v>336.31</v>
      </c>
      <c r="AW23" s="148">
        <v>0</v>
      </c>
      <c r="AX23" s="148">
        <v>0</v>
      </c>
      <c r="AY23" s="148">
        <v>0</v>
      </c>
      <c r="AZ23" s="148">
        <v>0</v>
      </c>
      <c r="BA23" s="148">
        <v>1.78</v>
      </c>
      <c r="BB23" s="148">
        <v>0</v>
      </c>
      <c r="BC23" s="148">
        <v>0</v>
      </c>
      <c r="BD23" s="148">
        <v>0</v>
      </c>
      <c r="BE23" s="148">
        <v>334.53</v>
      </c>
      <c r="BF23" s="148">
        <v>0</v>
      </c>
      <c r="BG23" s="148">
        <v>0</v>
      </c>
      <c r="BH23" s="148">
        <v>0</v>
      </c>
      <c r="BI23" s="148">
        <v>0</v>
      </c>
      <c r="BJ23" s="148">
        <v>0</v>
      </c>
      <c r="BK23" s="148">
        <v>0</v>
      </c>
      <c r="BL23" s="148">
        <v>0</v>
      </c>
      <c r="BM23" s="148">
        <v>0</v>
      </c>
      <c r="BN23" s="148">
        <v>0</v>
      </c>
      <c r="BO23" s="148">
        <v>0</v>
      </c>
      <c r="BP23" s="148">
        <v>0</v>
      </c>
      <c r="BQ23" s="148">
        <v>0</v>
      </c>
      <c r="BR23" s="148">
        <v>0</v>
      </c>
      <c r="BS23" s="148">
        <v>0</v>
      </c>
      <c r="BT23" s="148">
        <v>0</v>
      </c>
      <c r="BU23" s="148">
        <v>0</v>
      </c>
      <c r="BV23" s="148">
        <v>0</v>
      </c>
      <c r="BW23" s="148">
        <v>0</v>
      </c>
      <c r="BX23" s="148">
        <v>0</v>
      </c>
      <c r="BY23" s="148">
        <v>0</v>
      </c>
      <c r="BZ23" s="148">
        <v>9.5</v>
      </c>
      <c r="CA23" s="148">
        <v>0</v>
      </c>
      <c r="CB23" s="148">
        <v>0</v>
      </c>
      <c r="CC23" s="148">
        <v>0</v>
      </c>
      <c r="CD23" s="148">
        <v>0</v>
      </c>
      <c r="CE23" s="148">
        <v>0</v>
      </c>
      <c r="CF23" s="148">
        <v>2</v>
      </c>
      <c r="CG23" s="148">
        <v>0</v>
      </c>
      <c r="CH23" s="148">
        <v>0</v>
      </c>
      <c r="CI23" s="148">
        <v>0</v>
      </c>
      <c r="CJ23" s="148">
        <v>0</v>
      </c>
      <c r="CK23" s="148">
        <v>0</v>
      </c>
      <c r="CL23" s="148">
        <v>0</v>
      </c>
      <c r="CM23" s="148">
        <v>0</v>
      </c>
      <c r="CN23" s="148">
        <v>0</v>
      </c>
      <c r="CO23" s="148">
        <v>0</v>
      </c>
      <c r="CP23" s="148">
        <v>0</v>
      </c>
      <c r="CQ23" s="148">
        <v>7.5</v>
      </c>
      <c r="CR23" s="148">
        <v>0</v>
      </c>
      <c r="CS23" s="148">
        <v>0</v>
      </c>
      <c r="CT23" s="148">
        <v>0</v>
      </c>
      <c r="CU23" s="148">
        <v>0</v>
      </c>
      <c r="CV23" s="148">
        <v>0</v>
      </c>
      <c r="CW23" s="148">
        <v>0</v>
      </c>
      <c r="CX23" s="148">
        <v>0</v>
      </c>
      <c r="CY23" s="148">
        <v>0</v>
      </c>
      <c r="CZ23" s="148">
        <v>0</v>
      </c>
      <c r="DA23" s="148">
        <v>0</v>
      </c>
      <c r="DB23" s="148">
        <v>0</v>
      </c>
      <c r="DC23" s="148">
        <v>0</v>
      </c>
      <c r="DD23" s="148">
        <v>0</v>
      </c>
      <c r="DE23" s="148">
        <v>0</v>
      </c>
      <c r="DF23" s="148">
        <v>0</v>
      </c>
      <c r="DG23" s="148">
        <v>0</v>
      </c>
      <c r="DH23" s="148">
        <v>0</v>
      </c>
      <c r="DI23" s="148">
        <v>0</v>
      </c>
    </row>
    <row r="24" spans="1:113" ht="19.5" customHeight="1">
      <c r="A24" s="45"/>
      <c r="B24" s="45" t="s">
        <v>222</v>
      </c>
      <c r="C24" s="45" t="s">
        <v>222</v>
      </c>
      <c r="D24" s="45" t="s">
        <v>224</v>
      </c>
      <c r="E24" s="155">
        <v>305.54</v>
      </c>
      <c r="F24" s="147">
        <v>99.47</v>
      </c>
      <c r="G24" s="147">
        <v>61.04</v>
      </c>
      <c r="H24" s="147">
        <v>33.81</v>
      </c>
      <c r="I24" s="147"/>
      <c r="J24" s="147"/>
      <c r="K24" s="147">
        <v>3.98</v>
      </c>
      <c r="L24" s="147">
        <v>0</v>
      </c>
      <c r="M24" s="147">
        <v>0</v>
      </c>
      <c r="N24" s="147">
        <v>0</v>
      </c>
      <c r="O24" s="148"/>
      <c r="P24" s="148">
        <v>0.64</v>
      </c>
      <c r="Q24" s="148">
        <v>0</v>
      </c>
      <c r="R24" s="148"/>
      <c r="S24" s="148">
        <v>0</v>
      </c>
      <c r="T24" s="148">
        <v>17.4</v>
      </c>
      <c r="U24" s="148">
        <v>3.7</v>
      </c>
      <c r="V24" s="148">
        <v>0</v>
      </c>
      <c r="W24" s="148">
        <v>0</v>
      </c>
      <c r="X24" s="148">
        <v>0</v>
      </c>
      <c r="Y24" s="148">
        <v>0.15</v>
      </c>
      <c r="Z24" s="148">
        <v>1.05</v>
      </c>
      <c r="AA24" s="148">
        <v>0</v>
      </c>
      <c r="AB24" s="148">
        <v>0</v>
      </c>
      <c r="AC24" s="148">
        <v>0.75</v>
      </c>
      <c r="AD24" s="148">
        <v>5.04</v>
      </c>
      <c r="AE24" s="148">
        <v>0</v>
      </c>
      <c r="AF24" s="148">
        <v>0</v>
      </c>
      <c r="AG24" s="148">
        <v>0</v>
      </c>
      <c r="AH24" s="148">
        <v>0.9</v>
      </c>
      <c r="AI24" s="148">
        <v>0</v>
      </c>
      <c r="AJ24" s="148">
        <v>1.2</v>
      </c>
      <c r="AK24" s="148">
        <v>0</v>
      </c>
      <c r="AL24" s="148">
        <v>0</v>
      </c>
      <c r="AM24" s="148">
        <v>0</v>
      </c>
      <c r="AN24" s="148">
        <v>0</v>
      </c>
      <c r="AO24" s="148">
        <v>0</v>
      </c>
      <c r="AP24" s="148">
        <v>2.03</v>
      </c>
      <c r="AQ24" s="148">
        <v>2.47</v>
      </c>
      <c r="AR24" s="148">
        <v>0</v>
      </c>
      <c r="AS24" s="148">
        <v>0</v>
      </c>
      <c r="AT24" s="148">
        <v>0</v>
      </c>
      <c r="AU24" s="148">
        <v>0.11</v>
      </c>
      <c r="AV24" s="148">
        <v>188.67</v>
      </c>
      <c r="AW24" s="148">
        <v>0</v>
      </c>
      <c r="AX24" s="148">
        <v>0</v>
      </c>
      <c r="AY24" s="148"/>
      <c r="AZ24" s="148"/>
      <c r="BA24" s="148">
        <v>0</v>
      </c>
      <c r="BB24" s="148"/>
      <c r="BC24" s="148"/>
      <c r="BD24" s="148"/>
      <c r="BE24" s="148">
        <v>188.67</v>
      </c>
      <c r="BF24" s="148"/>
      <c r="BG24" s="148">
        <v>0</v>
      </c>
      <c r="BH24" s="148"/>
      <c r="BI24" s="148"/>
      <c r="BJ24" s="148"/>
      <c r="BK24" s="148"/>
      <c r="BL24" s="148"/>
      <c r="BM24" s="148"/>
      <c r="BN24" s="148"/>
      <c r="BO24" s="148"/>
      <c r="BP24" s="148"/>
      <c r="BQ24" s="148"/>
      <c r="BR24" s="148"/>
      <c r="BS24" s="148"/>
      <c r="BT24" s="148"/>
      <c r="BU24" s="148"/>
      <c r="BV24" s="148"/>
      <c r="BW24" s="148"/>
      <c r="BX24" s="148"/>
      <c r="BY24" s="148"/>
      <c r="BZ24" s="148">
        <v>0</v>
      </c>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row>
    <row r="25" spans="1:113" ht="19.5" customHeight="1">
      <c r="A25" s="45"/>
      <c r="B25" s="45"/>
      <c r="C25" s="45" t="s">
        <v>233</v>
      </c>
      <c r="D25" s="45" t="s">
        <v>251</v>
      </c>
      <c r="E25" s="155">
        <v>86.46</v>
      </c>
      <c r="F25" s="147">
        <v>51.73</v>
      </c>
      <c r="G25" s="147">
        <v>24.42</v>
      </c>
      <c r="H25" s="147">
        <v>0.86</v>
      </c>
      <c r="I25" s="147"/>
      <c r="J25" s="147"/>
      <c r="K25" s="147">
        <v>15.93</v>
      </c>
      <c r="L25" s="147">
        <v>0</v>
      </c>
      <c r="M25" s="147">
        <v>0</v>
      </c>
      <c r="N25" s="147">
        <v>0</v>
      </c>
      <c r="O25" s="148"/>
      <c r="P25" s="148">
        <v>0.52</v>
      </c>
      <c r="Q25" s="148">
        <v>0</v>
      </c>
      <c r="R25" s="148"/>
      <c r="S25" s="148">
        <v>10</v>
      </c>
      <c r="T25" s="148">
        <v>14.55</v>
      </c>
      <c r="U25" s="148">
        <v>4.4</v>
      </c>
      <c r="V25" s="148">
        <v>0</v>
      </c>
      <c r="W25" s="148">
        <v>0</v>
      </c>
      <c r="X25" s="148">
        <v>0</v>
      </c>
      <c r="Y25" s="148">
        <v>0.07</v>
      </c>
      <c r="Z25" s="148">
        <v>0.49</v>
      </c>
      <c r="AA25" s="148">
        <v>0.12</v>
      </c>
      <c r="AB25" s="148">
        <v>0</v>
      </c>
      <c r="AC25" s="148">
        <v>0.35</v>
      </c>
      <c r="AD25" s="148">
        <v>1.96</v>
      </c>
      <c r="AE25" s="148">
        <v>0</v>
      </c>
      <c r="AF25" s="148">
        <v>0</v>
      </c>
      <c r="AG25" s="148">
        <v>0</v>
      </c>
      <c r="AH25" s="148">
        <v>0.42</v>
      </c>
      <c r="AI25" s="148">
        <v>0</v>
      </c>
      <c r="AJ25" s="148">
        <v>0.56</v>
      </c>
      <c r="AK25" s="148">
        <v>0</v>
      </c>
      <c r="AL25" s="148">
        <v>0</v>
      </c>
      <c r="AM25" s="148">
        <v>0</v>
      </c>
      <c r="AN25" s="148">
        <v>0</v>
      </c>
      <c r="AO25" s="148">
        <v>0</v>
      </c>
      <c r="AP25" s="148">
        <v>0.83</v>
      </c>
      <c r="AQ25" s="148">
        <v>0.85</v>
      </c>
      <c r="AR25" s="148">
        <v>0</v>
      </c>
      <c r="AS25" s="148">
        <v>0</v>
      </c>
      <c r="AT25" s="148">
        <v>0</v>
      </c>
      <c r="AU25" s="148">
        <v>4.5</v>
      </c>
      <c r="AV25" s="148">
        <v>10.68</v>
      </c>
      <c r="AW25" s="148">
        <v>0</v>
      </c>
      <c r="AX25" s="148">
        <v>0</v>
      </c>
      <c r="AY25" s="148"/>
      <c r="AZ25" s="148"/>
      <c r="BA25" s="148">
        <v>0</v>
      </c>
      <c r="BB25" s="148"/>
      <c r="BC25" s="148"/>
      <c r="BD25" s="148"/>
      <c r="BE25" s="148">
        <v>10.68</v>
      </c>
      <c r="BF25" s="148"/>
      <c r="BG25" s="148">
        <v>0</v>
      </c>
      <c r="BH25" s="148"/>
      <c r="BI25" s="148"/>
      <c r="BJ25" s="148"/>
      <c r="BK25" s="148"/>
      <c r="BL25" s="148"/>
      <c r="BM25" s="148"/>
      <c r="BN25" s="148"/>
      <c r="BO25" s="148"/>
      <c r="BP25" s="148"/>
      <c r="BQ25" s="148"/>
      <c r="BR25" s="148"/>
      <c r="BS25" s="148"/>
      <c r="BT25" s="148"/>
      <c r="BU25" s="148"/>
      <c r="BV25" s="148"/>
      <c r="BW25" s="148"/>
      <c r="BX25" s="148"/>
      <c r="BY25" s="148"/>
      <c r="BZ25" s="148">
        <v>9.5</v>
      </c>
      <c r="CA25" s="148"/>
      <c r="CB25" s="148"/>
      <c r="CC25" s="148"/>
      <c r="CD25" s="148"/>
      <c r="CE25" s="148"/>
      <c r="CF25" s="148">
        <v>2</v>
      </c>
      <c r="CG25" s="148"/>
      <c r="CH25" s="148"/>
      <c r="CI25" s="148"/>
      <c r="CJ25" s="148"/>
      <c r="CK25" s="148"/>
      <c r="CL25" s="148"/>
      <c r="CM25" s="148"/>
      <c r="CN25" s="148"/>
      <c r="CO25" s="148"/>
      <c r="CP25" s="148"/>
      <c r="CQ25" s="148">
        <v>7.5</v>
      </c>
      <c r="CR25" s="148"/>
      <c r="CS25" s="148"/>
      <c r="CT25" s="148"/>
      <c r="CU25" s="148"/>
      <c r="CV25" s="148"/>
      <c r="CW25" s="148"/>
      <c r="CX25" s="148"/>
      <c r="CY25" s="148"/>
      <c r="CZ25" s="148"/>
      <c r="DA25" s="148"/>
      <c r="DB25" s="148"/>
      <c r="DC25" s="148"/>
      <c r="DD25" s="148"/>
      <c r="DE25" s="148"/>
      <c r="DF25" s="148"/>
      <c r="DG25" s="148"/>
      <c r="DH25" s="148"/>
      <c r="DI25" s="148"/>
    </row>
    <row r="26" spans="1:113" ht="19.5" customHeight="1">
      <c r="A26" s="45"/>
      <c r="B26" s="45"/>
      <c r="C26" s="45" t="s">
        <v>252</v>
      </c>
      <c r="D26" s="45" t="s">
        <v>254</v>
      </c>
      <c r="E26" s="155">
        <v>50</v>
      </c>
      <c r="F26" s="147">
        <v>0</v>
      </c>
      <c r="G26" s="147">
        <v>0</v>
      </c>
      <c r="H26" s="147">
        <v>0</v>
      </c>
      <c r="I26" s="147"/>
      <c r="J26" s="147"/>
      <c r="K26" s="147">
        <v>0</v>
      </c>
      <c r="L26" s="147">
        <v>0</v>
      </c>
      <c r="M26" s="147">
        <v>0</v>
      </c>
      <c r="N26" s="147">
        <v>0</v>
      </c>
      <c r="O26" s="148"/>
      <c r="P26" s="148">
        <v>0</v>
      </c>
      <c r="Q26" s="148">
        <v>0</v>
      </c>
      <c r="R26" s="148"/>
      <c r="S26" s="148">
        <v>0</v>
      </c>
      <c r="T26" s="148">
        <v>50</v>
      </c>
      <c r="U26" s="148">
        <v>0</v>
      </c>
      <c r="V26" s="148">
        <v>0</v>
      </c>
      <c r="W26" s="148">
        <v>0</v>
      </c>
      <c r="X26" s="148">
        <v>0</v>
      </c>
      <c r="Y26" s="148">
        <v>0</v>
      </c>
      <c r="Z26" s="148">
        <v>0</v>
      </c>
      <c r="AA26" s="148">
        <v>0</v>
      </c>
      <c r="AB26" s="148">
        <v>0</v>
      </c>
      <c r="AC26" s="148">
        <v>50</v>
      </c>
      <c r="AD26" s="148">
        <v>0</v>
      </c>
      <c r="AE26" s="148">
        <v>0</v>
      </c>
      <c r="AF26" s="148">
        <v>0</v>
      </c>
      <c r="AG26" s="148">
        <v>0</v>
      </c>
      <c r="AH26" s="148">
        <v>0</v>
      </c>
      <c r="AI26" s="148">
        <v>0</v>
      </c>
      <c r="AJ26" s="148">
        <v>0</v>
      </c>
      <c r="AK26" s="148">
        <v>0</v>
      </c>
      <c r="AL26" s="148">
        <v>0</v>
      </c>
      <c r="AM26" s="148">
        <v>0</v>
      </c>
      <c r="AN26" s="148">
        <v>0</v>
      </c>
      <c r="AO26" s="148">
        <v>0</v>
      </c>
      <c r="AP26" s="148">
        <v>0</v>
      </c>
      <c r="AQ26" s="148">
        <v>0</v>
      </c>
      <c r="AR26" s="148">
        <v>0</v>
      </c>
      <c r="AS26" s="148">
        <v>0</v>
      </c>
      <c r="AT26" s="148">
        <v>0</v>
      </c>
      <c r="AU26" s="148">
        <v>0</v>
      </c>
      <c r="AV26" s="148">
        <v>0</v>
      </c>
      <c r="AW26" s="148">
        <v>0</v>
      </c>
      <c r="AX26" s="148">
        <v>0</v>
      </c>
      <c r="AY26" s="148"/>
      <c r="AZ26" s="148"/>
      <c r="BA26" s="148">
        <v>0</v>
      </c>
      <c r="BB26" s="148"/>
      <c r="BC26" s="148"/>
      <c r="BD26" s="148"/>
      <c r="BE26" s="148">
        <v>0</v>
      </c>
      <c r="BF26" s="148"/>
      <c r="BG26" s="148">
        <v>0</v>
      </c>
      <c r="BH26" s="148"/>
      <c r="BI26" s="148"/>
      <c r="BJ26" s="148"/>
      <c r="BK26" s="148"/>
      <c r="BL26" s="148"/>
      <c r="BM26" s="148"/>
      <c r="BN26" s="148"/>
      <c r="BO26" s="148"/>
      <c r="BP26" s="148"/>
      <c r="BQ26" s="148"/>
      <c r="BR26" s="148"/>
      <c r="BS26" s="148"/>
      <c r="BT26" s="148"/>
      <c r="BU26" s="148"/>
      <c r="BV26" s="148"/>
      <c r="BW26" s="148"/>
      <c r="BX26" s="148"/>
      <c r="BY26" s="148"/>
      <c r="BZ26" s="148">
        <v>0</v>
      </c>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row>
    <row r="27" spans="1:113" ht="19.5" customHeight="1">
      <c r="A27" s="45"/>
      <c r="B27" s="45"/>
      <c r="C27" s="45" t="s">
        <v>240</v>
      </c>
      <c r="D27" s="116" t="s">
        <v>659</v>
      </c>
      <c r="E27" s="207">
        <v>105.62</v>
      </c>
      <c r="F27" s="147">
        <v>70.54</v>
      </c>
      <c r="G27" s="147">
        <v>48.01</v>
      </c>
      <c r="H27" s="147">
        <v>1.09</v>
      </c>
      <c r="I27" s="147"/>
      <c r="J27" s="147"/>
      <c r="K27" s="147">
        <v>20.48</v>
      </c>
      <c r="L27" s="147">
        <v>0</v>
      </c>
      <c r="M27" s="147">
        <v>0</v>
      </c>
      <c r="N27" s="147">
        <v>0</v>
      </c>
      <c r="O27" s="148"/>
      <c r="P27" s="148">
        <v>0.96</v>
      </c>
      <c r="Q27" s="148">
        <v>0</v>
      </c>
      <c r="R27" s="148"/>
      <c r="S27" s="148">
        <v>0</v>
      </c>
      <c r="T27" s="148">
        <v>11.57</v>
      </c>
      <c r="U27" s="148">
        <v>2.2</v>
      </c>
      <c r="V27" s="148">
        <v>0</v>
      </c>
      <c r="W27" s="148">
        <v>0</v>
      </c>
      <c r="X27" s="148">
        <v>0</v>
      </c>
      <c r="Y27" s="148">
        <v>0.11</v>
      </c>
      <c r="Z27" s="148">
        <v>0.77</v>
      </c>
      <c r="AA27" s="148">
        <v>0.12</v>
      </c>
      <c r="AB27" s="148">
        <v>0</v>
      </c>
      <c r="AC27" s="148">
        <v>0.55</v>
      </c>
      <c r="AD27" s="148">
        <v>3.08</v>
      </c>
      <c r="AE27" s="148">
        <v>0</v>
      </c>
      <c r="AF27" s="148">
        <v>0</v>
      </c>
      <c r="AG27" s="148">
        <v>0</v>
      </c>
      <c r="AH27" s="148">
        <v>0.66</v>
      </c>
      <c r="AI27" s="148">
        <v>0</v>
      </c>
      <c r="AJ27" s="148">
        <v>0.88</v>
      </c>
      <c r="AK27" s="148">
        <v>0</v>
      </c>
      <c r="AL27" s="148">
        <v>0</v>
      </c>
      <c r="AM27" s="148">
        <v>0</v>
      </c>
      <c r="AN27" s="148">
        <v>0</v>
      </c>
      <c r="AO27" s="148">
        <v>0</v>
      </c>
      <c r="AP27" s="148">
        <v>1.52</v>
      </c>
      <c r="AQ27" s="148">
        <v>1.68</v>
      </c>
      <c r="AR27" s="148">
        <v>0</v>
      </c>
      <c r="AS27" s="148">
        <v>0</v>
      </c>
      <c r="AT27" s="148">
        <v>0</v>
      </c>
      <c r="AU27" s="148">
        <v>0</v>
      </c>
      <c r="AV27" s="148">
        <v>23.51</v>
      </c>
      <c r="AW27" s="148">
        <v>0</v>
      </c>
      <c r="AX27" s="148">
        <v>0</v>
      </c>
      <c r="AY27" s="148"/>
      <c r="AZ27" s="148"/>
      <c r="BA27" s="148">
        <v>0</v>
      </c>
      <c r="BB27" s="148"/>
      <c r="BC27" s="148"/>
      <c r="BD27" s="148"/>
      <c r="BE27" s="148">
        <v>23.51</v>
      </c>
      <c r="BF27" s="148"/>
      <c r="BG27" s="148">
        <v>0</v>
      </c>
      <c r="BH27" s="148"/>
      <c r="BI27" s="148"/>
      <c r="BJ27" s="148"/>
      <c r="BK27" s="148"/>
      <c r="BL27" s="148"/>
      <c r="BM27" s="148"/>
      <c r="BN27" s="148"/>
      <c r="BO27" s="148"/>
      <c r="BP27" s="148"/>
      <c r="BQ27" s="148"/>
      <c r="BR27" s="148"/>
      <c r="BS27" s="148"/>
      <c r="BT27" s="148"/>
      <c r="BU27" s="148"/>
      <c r="BV27" s="148"/>
      <c r="BW27" s="148"/>
      <c r="BX27" s="148"/>
      <c r="BY27" s="148"/>
      <c r="BZ27" s="148">
        <v>0</v>
      </c>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row>
    <row r="28" spans="1:113" ht="19.5" customHeight="1">
      <c r="A28" s="45"/>
      <c r="B28" s="45"/>
      <c r="C28" s="45" t="s">
        <v>293</v>
      </c>
      <c r="D28" s="116" t="s">
        <v>295</v>
      </c>
      <c r="E28" s="207">
        <v>5</v>
      </c>
      <c r="F28" s="147">
        <v>0</v>
      </c>
      <c r="G28" s="147">
        <v>0</v>
      </c>
      <c r="H28" s="147">
        <v>0</v>
      </c>
      <c r="I28" s="147"/>
      <c r="J28" s="147"/>
      <c r="K28" s="147">
        <v>0</v>
      </c>
      <c r="L28" s="147">
        <v>0</v>
      </c>
      <c r="M28" s="147">
        <v>0</v>
      </c>
      <c r="N28" s="147">
        <v>0</v>
      </c>
      <c r="O28" s="148"/>
      <c r="P28" s="148">
        <v>0</v>
      </c>
      <c r="Q28" s="148">
        <v>0</v>
      </c>
      <c r="R28" s="148"/>
      <c r="S28" s="148">
        <v>0</v>
      </c>
      <c r="T28" s="148">
        <v>5</v>
      </c>
      <c r="U28" s="148">
        <v>0</v>
      </c>
      <c r="V28" s="148">
        <v>0</v>
      </c>
      <c r="W28" s="148">
        <v>0</v>
      </c>
      <c r="X28" s="148">
        <v>0</v>
      </c>
      <c r="Y28" s="148">
        <v>0</v>
      </c>
      <c r="Z28" s="148">
        <v>0</v>
      </c>
      <c r="AA28" s="148">
        <v>0</v>
      </c>
      <c r="AB28" s="148">
        <v>0</v>
      </c>
      <c r="AC28" s="148">
        <v>0</v>
      </c>
      <c r="AD28" s="148">
        <v>0</v>
      </c>
      <c r="AE28" s="148">
        <v>0</v>
      </c>
      <c r="AF28" s="148">
        <v>0</v>
      </c>
      <c r="AG28" s="148">
        <v>0</v>
      </c>
      <c r="AH28" s="148">
        <v>0</v>
      </c>
      <c r="AI28" s="148">
        <v>0</v>
      </c>
      <c r="AJ28" s="148">
        <v>0</v>
      </c>
      <c r="AK28" s="148">
        <v>0</v>
      </c>
      <c r="AL28" s="148">
        <v>0</v>
      </c>
      <c r="AM28" s="148">
        <v>0</v>
      </c>
      <c r="AN28" s="148">
        <v>0</v>
      </c>
      <c r="AO28" s="148">
        <v>0</v>
      </c>
      <c r="AP28" s="148">
        <v>0</v>
      </c>
      <c r="AQ28" s="148">
        <v>0</v>
      </c>
      <c r="AR28" s="148">
        <v>0</v>
      </c>
      <c r="AS28" s="148">
        <v>0</v>
      </c>
      <c r="AT28" s="148">
        <v>0</v>
      </c>
      <c r="AU28" s="148">
        <v>5</v>
      </c>
      <c r="AV28" s="148">
        <v>0</v>
      </c>
      <c r="AW28" s="148">
        <v>0</v>
      </c>
      <c r="AX28" s="148">
        <v>0</v>
      </c>
      <c r="AY28" s="148"/>
      <c r="AZ28" s="148"/>
      <c r="BA28" s="148">
        <v>0</v>
      </c>
      <c r="BB28" s="148"/>
      <c r="BC28" s="148"/>
      <c r="BD28" s="148"/>
      <c r="BE28" s="148">
        <v>0</v>
      </c>
      <c r="BF28" s="148"/>
      <c r="BG28" s="148">
        <v>0</v>
      </c>
      <c r="BH28" s="148"/>
      <c r="BI28" s="148"/>
      <c r="BJ28" s="148"/>
      <c r="BK28" s="148"/>
      <c r="BL28" s="148"/>
      <c r="BM28" s="148"/>
      <c r="BN28" s="148"/>
      <c r="BO28" s="148"/>
      <c r="BP28" s="148"/>
      <c r="BQ28" s="148"/>
      <c r="BR28" s="148"/>
      <c r="BS28" s="148"/>
      <c r="BT28" s="148"/>
      <c r="BU28" s="148"/>
      <c r="BV28" s="148"/>
      <c r="BW28" s="148"/>
      <c r="BX28" s="148"/>
      <c r="BY28" s="148"/>
      <c r="BZ28" s="148">
        <v>0</v>
      </c>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row>
    <row r="29" spans="1:113" ht="19.5" customHeight="1">
      <c r="A29" s="45"/>
      <c r="B29" s="45"/>
      <c r="C29" s="45" t="s">
        <v>245</v>
      </c>
      <c r="D29" s="116" t="s">
        <v>258</v>
      </c>
      <c r="E29" s="207">
        <v>141.7</v>
      </c>
      <c r="F29" s="147">
        <v>95.06</v>
      </c>
      <c r="G29" s="147">
        <v>54.61</v>
      </c>
      <c r="H29" s="147">
        <v>15.15</v>
      </c>
      <c r="I29" s="147"/>
      <c r="J29" s="147"/>
      <c r="K29" s="147">
        <v>24.19</v>
      </c>
      <c r="L29" s="147">
        <v>0</v>
      </c>
      <c r="M29" s="147">
        <v>0</v>
      </c>
      <c r="N29" s="147">
        <v>0</v>
      </c>
      <c r="O29" s="148"/>
      <c r="P29" s="148">
        <v>1.11</v>
      </c>
      <c r="Q29" s="148">
        <v>0</v>
      </c>
      <c r="R29" s="148"/>
      <c r="S29" s="148">
        <v>0</v>
      </c>
      <c r="T29" s="148">
        <v>17.49</v>
      </c>
      <c r="U29" s="148">
        <v>5.8</v>
      </c>
      <c r="V29" s="148">
        <v>0</v>
      </c>
      <c r="W29" s="148">
        <v>0</v>
      </c>
      <c r="X29" s="148">
        <v>0</v>
      </c>
      <c r="Y29" s="148">
        <v>0.14</v>
      </c>
      <c r="Z29" s="148">
        <v>0.98</v>
      </c>
      <c r="AA29" s="148">
        <v>0.12</v>
      </c>
      <c r="AB29" s="148">
        <v>0</v>
      </c>
      <c r="AC29" s="148">
        <v>0.7</v>
      </c>
      <c r="AD29" s="148">
        <v>3.92</v>
      </c>
      <c r="AE29" s="148">
        <v>0</v>
      </c>
      <c r="AF29" s="148">
        <v>0</v>
      </c>
      <c r="AG29" s="148">
        <v>0</v>
      </c>
      <c r="AH29" s="148">
        <v>0.84</v>
      </c>
      <c r="AI29" s="148">
        <v>0</v>
      </c>
      <c r="AJ29" s="148">
        <v>1.12</v>
      </c>
      <c r="AK29" s="148">
        <v>0</v>
      </c>
      <c r="AL29" s="148">
        <v>0</v>
      </c>
      <c r="AM29" s="148">
        <v>0</v>
      </c>
      <c r="AN29" s="148">
        <v>0</v>
      </c>
      <c r="AO29" s="148">
        <v>0</v>
      </c>
      <c r="AP29" s="148">
        <v>1.76</v>
      </c>
      <c r="AQ29" s="148">
        <v>2.08</v>
      </c>
      <c r="AR29" s="148">
        <v>0</v>
      </c>
      <c r="AS29" s="148">
        <v>0</v>
      </c>
      <c r="AT29" s="148">
        <v>0</v>
      </c>
      <c r="AU29" s="148">
        <v>0.03</v>
      </c>
      <c r="AV29" s="148">
        <v>29.15</v>
      </c>
      <c r="AW29" s="148">
        <v>0</v>
      </c>
      <c r="AX29" s="148">
        <v>0</v>
      </c>
      <c r="AY29" s="148"/>
      <c r="AZ29" s="148"/>
      <c r="BA29" s="148">
        <v>0.57</v>
      </c>
      <c r="BB29" s="148"/>
      <c r="BC29" s="148"/>
      <c r="BD29" s="148"/>
      <c r="BE29" s="148">
        <v>28.58</v>
      </c>
      <c r="BF29" s="148"/>
      <c r="BG29" s="148">
        <v>0</v>
      </c>
      <c r="BH29" s="148"/>
      <c r="BI29" s="148"/>
      <c r="BJ29" s="148"/>
      <c r="BK29" s="148"/>
      <c r="BL29" s="148"/>
      <c r="BM29" s="148"/>
      <c r="BN29" s="148"/>
      <c r="BO29" s="148"/>
      <c r="BP29" s="148"/>
      <c r="BQ29" s="148"/>
      <c r="BR29" s="148"/>
      <c r="BS29" s="148"/>
      <c r="BT29" s="148"/>
      <c r="BU29" s="148"/>
      <c r="BV29" s="148"/>
      <c r="BW29" s="148"/>
      <c r="BX29" s="148"/>
      <c r="BY29" s="148"/>
      <c r="BZ29" s="148">
        <v>0</v>
      </c>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row>
    <row r="30" spans="1:113" ht="19.5" customHeight="1">
      <c r="A30" s="45"/>
      <c r="B30" s="45"/>
      <c r="C30" s="45" t="s">
        <v>259</v>
      </c>
      <c r="D30" s="45" t="s">
        <v>261</v>
      </c>
      <c r="E30" s="155">
        <v>25</v>
      </c>
      <c r="F30" s="147">
        <v>0</v>
      </c>
      <c r="G30" s="147">
        <v>0</v>
      </c>
      <c r="H30" s="147">
        <v>0</v>
      </c>
      <c r="I30" s="147"/>
      <c r="J30" s="147"/>
      <c r="K30" s="147">
        <v>0</v>
      </c>
      <c r="L30" s="147">
        <v>0</v>
      </c>
      <c r="M30" s="147">
        <v>0</v>
      </c>
      <c r="N30" s="147">
        <v>0</v>
      </c>
      <c r="O30" s="148"/>
      <c r="P30" s="148">
        <v>0</v>
      </c>
      <c r="Q30" s="148">
        <v>0</v>
      </c>
      <c r="R30" s="148"/>
      <c r="S30" s="148">
        <v>0</v>
      </c>
      <c r="T30" s="148">
        <v>25</v>
      </c>
      <c r="U30" s="148">
        <v>0</v>
      </c>
      <c r="V30" s="148">
        <v>0</v>
      </c>
      <c r="W30" s="148">
        <v>0</v>
      </c>
      <c r="X30" s="148">
        <v>0</v>
      </c>
      <c r="Y30" s="148">
        <v>0</v>
      </c>
      <c r="Z30" s="148">
        <v>0</v>
      </c>
      <c r="AA30" s="148">
        <v>0</v>
      </c>
      <c r="AB30" s="148">
        <v>0</v>
      </c>
      <c r="AC30" s="148">
        <v>0</v>
      </c>
      <c r="AD30" s="148">
        <v>0</v>
      </c>
      <c r="AE30" s="148">
        <v>0</v>
      </c>
      <c r="AF30" s="148">
        <v>0</v>
      </c>
      <c r="AG30" s="148">
        <v>0</v>
      </c>
      <c r="AH30" s="148">
        <v>0</v>
      </c>
      <c r="AI30" s="148">
        <v>0</v>
      </c>
      <c r="AJ30" s="148">
        <v>0</v>
      </c>
      <c r="AK30" s="148">
        <v>0</v>
      </c>
      <c r="AL30" s="148">
        <v>0</v>
      </c>
      <c r="AM30" s="148">
        <v>0</v>
      </c>
      <c r="AN30" s="148">
        <v>0</v>
      </c>
      <c r="AO30" s="148">
        <v>0</v>
      </c>
      <c r="AP30" s="148">
        <v>0</v>
      </c>
      <c r="AQ30" s="148">
        <v>0</v>
      </c>
      <c r="AR30" s="148">
        <v>0</v>
      </c>
      <c r="AS30" s="148">
        <v>0</v>
      </c>
      <c r="AT30" s="148">
        <v>0</v>
      </c>
      <c r="AU30" s="148">
        <v>25</v>
      </c>
      <c r="AV30" s="148">
        <v>0</v>
      </c>
      <c r="AW30" s="148">
        <v>0</v>
      </c>
      <c r="AX30" s="148">
        <v>0</v>
      </c>
      <c r="AY30" s="148"/>
      <c r="AZ30" s="148"/>
      <c r="BA30" s="148">
        <v>0</v>
      </c>
      <c r="BB30" s="148"/>
      <c r="BC30" s="148"/>
      <c r="BD30" s="148"/>
      <c r="BE30" s="148">
        <v>0</v>
      </c>
      <c r="BF30" s="148"/>
      <c r="BG30" s="148">
        <v>0</v>
      </c>
      <c r="BH30" s="148"/>
      <c r="BI30" s="148"/>
      <c r="BJ30" s="148"/>
      <c r="BK30" s="148"/>
      <c r="BL30" s="148"/>
      <c r="BM30" s="148"/>
      <c r="BN30" s="148"/>
      <c r="BO30" s="148"/>
      <c r="BP30" s="148"/>
      <c r="BQ30" s="148"/>
      <c r="BR30" s="148"/>
      <c r="BS30" s="148"/>
      <c r="BT30" s="148"/>
      <c r="BU30" s="148"/>
      <c r="BV30" s="148"/>
      <c r="BW30" s="148"/>
      <c r="BX30" s="148"/>
      <c r="BY30" s="148"/>
      <c r="BZ30" s="148">
        <v>0</v>
      </c>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row>
    <row r="31" spans="1:113" ht="19.5" customHeight="1">
      <c r="A31" s="45"/>
      <c r="B31" s="45"/>
      <c r="C31" s="45" t="s">
        <v>262</v>
      </c>
      <c r="D31" s="45" t="s">
        <v>670</v>
      </c>
      <c r="E31" s="155">
        <v>48.92</v>
      </c>
      <c r="F31" s="147">
        <v>24.97</v>
      </c>
      <c r="G31" s="147">
        <v>13.8</v>
      </c>
      <c r="H31" s="147">
        <v>0.48</v>
      </c>
      <c r="I31" s="147"/>
      <c r="J31" s="147"/>
      <c r="K31" s="147">
        <v>10.39</v>
      </c>
      <c r="L31" s="147">
        <v>0</v>
      </c>
      <c r="M31" s="147">
        <v>0</v>
      </c>
      <c r="N31" s="147">
        <v>0</v>
      </c>
      <c r="O31" s="148"/>
      <c r="P31" s="148">
        <v>0.3</v>
      </c>
      <c r="Q31" s="148">
        <v>0</v>
      </c>
      <c r="R31" s="148"/>
      <c r="S31" s="148">
        <v>0</v>
      </c>
      <c r="T31" s="148">
        <v>23.95</v>
      </c>
      <c r="U31" s="148">
        <v>0.8</v>
      </c>
      <c r="V31" s="148">
        <v>0</v>
      </c>
      <c r="W31" s="148">
        <v>0</v>
      </c>
      <c r="X31" s="148">
        <v>0</v>
      </c>
      <c r="Y31" s="148">
        <v>0.04</v>
      </c>
      <c r="Z31" s="148">
        <v>0.28</v>
      </c>
      <c r="AA31" s="148">
        <v>0</v>
      </c>
      <c r="AB31" s="148">
        <v>0</v>
      </c>
      <c r="AC31" s="148">
        <v>0.2</v>
      </c>
      <c r="AD31" s="148">
        <v>1.12</v>
      </c>
      <c r="AE31" s="148">
        <v>0</v>
      </c>
      <c r="AF31" s="148">
        <v>0</v>
      </c>
      <c r="AG31" s="148">
        <v>0</v>
      </c>
      <c r="AH31" s="148">
        <v>0.24</v>
      </c>
      <c r="AI31" s="148">
        <v>0</v>
      </c>
      <c r="AJ31" s="148">
        <v>0.32</v>
      </c>
      <c r="AK31" s="148">
        <v>0</v>
      </c>
      <c r="AL31" s="148">
        <v>0</v>
      </c>
      <c r="AM31" s="148">
        <v>0</v>
      </c>
      <c r="AN31" s="148">
        <v>0</v>
      </c>
      <c r="AO31" s="148">
        <v>0</v>
      </c>
      <c r="AP31" s="148">
        <v>0.47</v>
      </c>
      <c r="AQ31" s="148">
        <v>0.48</v>
      </c>
      <c r="AR31" s="148">
        <v>0</v>
      </c>
      <c r="AS31" s="148">
        <v>0</v>
      </c>
      <c r="AT31" s="148">
        <v>0</v>
      </c>
      <c r="AU31" s="148">
        <v>20</v>
      </c>
      <c r="AV31" s="148">
        <v>0</v>
      </c>
      <c r="AW31" s="148">
        <v>0</v>
      </c>
      <c r="AX31" s="148">
        <v>0</v>
      </c>
      <c r="AY31" s="148"/>
      <c r="AZ31" s="148"/>
      <c r="BA31" s="148">
        <v>0</v>
      </c>
      <c r="BB31" s="148"/>
      <c r="BC31" s="148"/>
      <c r="BD31" s="148"/>
      <c r="BE31" s="148">
        <v>0</v>
      </c>
      <c r="BF31" s="148"/>
      <c r="BG31" s="148">
        <v>0</v>
      </c>
      <c r="BH31" s="148"/>
      <c r="BI31" s="148"/>
      <c r="BJ31" s="148"/>
      <c r="BK31" s="148"/>
      <c r="BL31" s="148"/>
      <c r="BM31" s="148"/>
      <c r="BN31" s="148"/>
      <c r="BO31" s="148"/>
      <c r="BP31" s="148"/>
      <c r="BQ31" s="148"/>
      <c r="BR31" s="148"/>
      <c r="BS31" s="148"/>
      <c r="BT31" s="148"/>
      <c r="BU31" s="148"/>
      <c r="BV31" s="148"/>
      <c r="BW31" s="148"/>
      <c r="BX31" s="148"/>
      <c r="BY31" s="148"/>
      <c r="BZ31" s="148">
        <v>0</v>
      </c>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row>
    <row r="32" spans="1:113" ht="19.5" customHeight="1">
      <c r="A32" s="45"/>
      <c r="B32" s="45"/>
      <c r="C32" s="45" t="s">
        <v>235</v>
      </c>
      <c r="D32" s="45" t="s">
        <v>669</v>
      </c>
      <c r="E32" s="155">
        <v>5</v>
      </c>
      <c r="F32" s="147">
        <v>0</v>
      </c>
      <c r="G32" s="147">
        <v>0</v>
      </c>
      <c r="H32" s="147">
        <v>0</v>
      </c>
      <c r="I32" s="147"/>
      <c r="J32" s="147"/>
      <c r="K32" s="147">
        <v>0</v>
      </c>
      <c r="L32" s="147">
        <v>0</v>
      </c>
      <c r="M32" s="147">
        <v>0</v>
      </c>
      <c r="N32" s="147">
        <v>0</v>
      </c>
      <c r="O32" s="148"/>
      <c r="P32" s="148">
        <v>0</v>
      </c>
      <c r="Q32" s="148">
        <v>0</v>
      </c>
      <c r="R32" s="148"/>
      <c r="S32" s="148">
        <v>0</v>
      </c>
      <c r="T32" s="148">
        <v>5</v>
      </c>
      <c r="U32" s="148">
        <v>0</v>
      </c>
      <c r="V32" s="148">
        <v>0</v>
      </c>
      <c r="W32" s="148">
        <v>0</v>
      </c>
      <c r="X32" s="148">
        <v>0</v>
      </c>
      <c r="Y32" s="148">
        <v>0</v>
      </c>
      <c r="Z32" s="148">
        <v>0</v>
      </c>
      <c r="AA32" s="148">
        <v>0</v>
      </c>
      <c r="AB32" s="148">
        <v>0</v>
      </c>
      <c r="AC32" s="148">
        <v>0</v>
      </c>
      <c r="AD32" s="148">
        <v>0</v>
      </c>
      <c r="AE32" s="148">
        <v>0</v>
      </c>
      <c r="AF32" s="148">
        <v>0</v>
      </c>
      <c r="AG32" s="148">
        <v>0</v>
      </c>
      <c r="AH32" s="148">
        <v>0</v>
      </c>
      <c r="AI32" s="148">
        <v>0</v>
      </c>
      <c r="AJ32" s="148">
        <v>0</v>
      </c>
      <c r="AK32" s="148">
        <v>0</v>
      </c>
      <c r="AL32" s="148">
        <v>0</v>
      </c>
      <c r="AM32" s="148">
        <v>0</v>
      </c>
      <c r="AN32" s="148">
        <v>0</v>
      </c>
      <c r="AO32" s="148">
        <v>0</v>
      </c>
      <c r="AP32" s="148">
        <v>0</v>
      </c>
      <c r="AQ32" s="148">
        <v>0</v>
      </c>
      <c r="AR32" s="148">
        <v>0</v>
      </c>
      <c r="AS32" s="148">
        <v>0</v>
      </c>
      <c r="AT32" s="148">
        <v>0</v>
      </c>
      <c r="AU32" s="148">
        <v>5</v>
      </c>
      <c r="AV32" s="148">
        <v>0</v>
      </c>
      <c r="AW32" s="148">
        <v>0</v>
      </c>
      <c r="AX32" s="148">
        <v>0</v>
      </c>
      <c r="AY32" s="148"/>
      <c r="AZ32" s="148"/>
      <c r="BA32" s="148">
        <v>0</v>
      </c>
      <c r="BB32" s="148"/>
      <c r="BC32" s="148"/>
      <c r="BD32" s="148"/>
      <c r="BE32" s="148">
        <v>0</v>
      </c>
      <c r="BF32" s="148"/>
      <c r="BG32" s="148">
        <v>0</v>
      </c>
      <c r="BH32" s="148"/>
      <c r="BI32" s="148"/>
      <c r="BJ32" s="148"/>
      <c r="BK32" s="148"/>
      <c r="BL32" s="148"/>
      <c r="BM32" s="148"/>
      <c r="BN32" s="148"/>
      <c r="BO32" s="148"/>
      <c r="BP32" s="148"/>
      <c r="BQ32" s="148"/>
      <c r="BR32" s="148"/>
      <c r="BS32" s="148"/>
      <c r="BT32" s="148"/>
      <c r="BU32" s="148"/>
      <c r="BV32" s="148"/>
      <c r="BW32" s="148"/>
      <c r="BX32" s="148"/>
      <c r="BY32" s="148"/>
      <c r="BZ32" s="148">
        <v>0</v>
      </c>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row>
    <row r="33" spans="1:113" ht="19.5" customHeight="1">
      <c r="A33" s="45"/>
      <c r="B33" s="45" t="s">
        <v>225</v>
      </c>
      <c r="C33" s="45" t="s">
        <v>233</v>
      </c>
      <c r="D33" s="45" t="s">
        <v>267</v>
      </c>
      <c r="E33" s="155">
        <v>142.43</v>
      </c>
      <c r="F33" s="147">
        <v>83.22</v>
      </c>
      <c r="G33" s="147">
        <v>47.61</v>
      </c>
      <c r="H33" s="147">
        <v>1.43</v>
      </c>
      <c r="I33" s="147"/>
      <c r="J33" s="147"/>
      <c r="K33" s="147">
        <v>33.2</v>
      </c>
      <c r="L33" s="147">
        <v>0</v>
      </c>
      <c r="M33" s="147">
        <v>0</v>
      </c>
      <c r="N33" s="147">
        <v>0</v>
      </c>
      <c r="O33" s="148"/>
      <c r="P33" s="148">
        <v>0.98</v>
      </c>
      <c r="Q33" s="148">
        <v>0</v>
      </c>
      <c r="R33" s="148"/>
      <c r="S33" s="148">
        <v>0</v>
      </c>
      <c r="T33" s="148">
        <v>34.84</v>
      </c>
      <c r="U33" s="148">
        <v>2.4</v>
      </c>
      <c r="V33" s="148">
        <v>0</v>
      </c>
      <c r="W33" s="148">
        <v>0</v>
      </c>
      <c r="X33" s="148">
        <v>0</v>
      </c>
      <c r="Y33" s="148">
        <v>0.12</v>
      </c>
      <c r="Z33" s="148">
        <v>0.84</v>
      </c>
      <c r="AA33" s="148">
        <v>0.12</v>
      </c>
      <c r="AB33" s="148">
        <v>0</v>
      </c>
      <c r="AC33" s="148">
        <v>0.6</v>
      </c>
      <c r="AD33" s="148">
        <v>3.36</v>
      </c>
      <c r="AE33" s="148">
        <v>0</v>
      </c>
      <c r="AF33" s="148">
        <v>20</v>
      </c>
      <c r="AG33" s="148">
        <v>0</v>
      </c>
      <c r="AH33" s="148">
        <v>0.72</v>
      </c>
      <c r="AI33" s="148">
        <v>0</v>
      </c>
      <c r="AJ33" s="148">
        <v>0.96</v>
      </c>
      <c r="AK33" s="148">
        <v>0</v>
      </c>
      <c r="AL33" s="148">
        <v>0</v>
      </c>
      <c r="AM33" s="148">
        <v>0</v>
      </c>
      <c r="AN33" s="148">
        <v>0</v>
      </c>
      <c r="AO33" s="148">
        <v>0</v>
      </c>
      <c r="AP33" s="148">
        <v>1.55</v>
      </c>
      <c r="AQ33" s="148">
        <v>1.67</v>
      </c>
      <c r="AR33" s="148">
        <v>2.5</v>
      </c>
      <c r="AS33" s="148">
        <v>0</v>
      </c>
      <c r="AT33" s="148">
        <v>0</v>
      </c>
      <c r="AU33" s="148">
        <v>0</v>
      </c>
      <c r="AV33" s="148">
        <v>24.37</v>
      </c>
      <c r="AW33" s="148">
        <v>0</v>
      </c>
      <c r="AX33" s="148">
        <v>0</v>
      </c>
      <c r="AY33" s="148"/>
      <c r="AZ33" s="148"/>
      <c r="BA33" s="148">
        <v>0</v>
      </c>
      <c r="BB33" s="148"/>
      <c r="BC33" s="148"/>
      <c r="BD33" s="148"/>
      <c r="BE33" s="148">
        <v>24.37</v>
      </c>
      <c r="BF33" s="148"/>
      <c r="BG33" s="148">
        <v>0</v>
      </c>
      <c r="BH33" s="148"/>
      <c r="BI33" s="148"/>
      <c r="BJ33" s="148"/>
      <c r="BK33" s="148"/>
      <c r="BL33" s="148"/>
      <c r="BM33" s="148"/>
      <c r="BN33" s="148"/>
      <c r="BO33" s="148"/>
      <c r="BP33" s="148"/>
      <c r="BQ33" s="148"/>
      <c r="BR33" s="148"/>
      <c r="BS33" s="148"/>
      <c r="BT33" s="148"/>
      <c r="BU33" s="148"/>
      <c r="BV33" s="148"/>
      <c r="BW33" s="148"/>
      <c r="BX33" s="148"/>
      <c r="BY33" s="148"/>
      <c r="BZ33" s="148">
        <v>0</v>
      </c>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row>
    <row r="34" spans="1:113" ht="19.5" customHeight="1">
      <c r="A34" s="45"/>
      <c r="B34" s="45"/>
      <c r="C34" s="45" t="s">
        <v>268</v>
      </c>
      <c r="D34" s="116" t="s">
        <v>269</v>
      </c>
      <c r="E34" s="207">
        <v>251.22</v>
      </c>
      <c r="F34" s="147">
        <v>165.94</v>
      </c>
      <c r="G34" s="147">
        <v>95.04</v>
      </c>
      <c r="H34" s="147">
        <v>2.97</v>
      </c>
      <c r="I34" s="147"/>
      <c r="J34" s="147"/>
      <c r="K34" s="147">
        <v>66.0025</v>
      </c>
      <c r="L34" s="147">
        <v>0</v>
      </c>
      <c r="M34" s="147">
        <v>0</v>
      </c>
      <c r="N34" s="147">
        <v>0</v>
      </c>
      <c r="O34" s="148"/>
      <c r="P34" s="148">
        <v>1.93</v>
      </c>
      <c r="Q34" s="148">
        <v>0</v>
      </c>
      <c r="R34" s="148"/>
      <c r="S34" s="148">
        <v>0</v>
      </c>
      <c r="T34" s="148">
        <v>36.2</v>
      </c>
      <c r="U34" s="148">
        <v>5</v>
      </c>
      <c r="V34" s="148">
        <v>0</v>
      </c>
      <c r="W34" s="148">
        <v>0</v>
      </c>
      <c r="X34" s="148">
        <v>0</v>
      </c>
      <c r="Y34" s="148">
        <v>0.25</v>
      </c>
      <c r="Z34" s="148">
        <v>1.75</v>
      </c>
      <c r="AA34" s="148">
        <v>0.48</v>
      </c>
      <c r="AB34" s="148">
        <v>0</v>
      </c>
      <c r="AC34" s="148">
        <v>1.25</v>
      </c>
      <c r="AD34" s="148">
        <v>7</v>
      </c>
      <c r="AE34" s="148">
        <v>0</v>
      </c>
      <c r="AF34" s="148">
        <v>8</v>
      </c>
      <c r="AG34" s="148">
        <v>0</v>
      </c>
      <c r="AH34" s="148">
        <v>1.5</v>
      </c>
      <c r="AI34" s="148">
        <v>0</v>
      </c>
      <c r="AJ34" s="148">
        <v>2</v>
      </c>
      <c r="AK34" s="148">
        <v>0</v>
      </c>
      <c r="AL34" s="148">
        <v>0</v>
      </c>
      <c r="AM34" s="148">
        <v>0</v>
      </c>
      <c r="AN34" s="148">
        <v>0</v>
      </c>
      <c r="AO34" s="148">
        <v>0</v>
      </c>
      <c r="AP34" s="148">
        <v>3.14</v>
      </c>
      <c r="AQ34" s="148">
        <v>3.33</v>
      </c>
      <c r="AR34" s="148">
        <v>2.5</v>
      </c>
      <c r="AS34" s="148">
        <v>0</v>
      </c>
      <c r="AT34" s="148">
        <v>0</v>
      </c>
      <c r="AU34" s="148">
        <v>0</v>
      </c>
      <c r="AV34" s="148">
        <v>49.08</v>
      </c>
      <c r="AW34" s="148">
        <v>0</v>
      </c>
      <c r="AX34" s="148">
        <v>0</v>
      </c>
      <c r="AY34" s="148"/>
      <c r="AZ34" s="148"/>
      <c r="BA34" s="148">
        <v>0.56</v>
      </c>
      <c r="BB34" s="148"/>
      <c r="BC34" s="148"/>
      <c r="BD34" s="148"/>
      <c r="BE34" s="148">
        <v>48.52</v>
      </c>
      <c r="BF34" s="148"/>
      <c r="BG34" s="148">
        <v>0</v>
      </c>
      <c r="BH34" s="148"/>
      <c r="BI34" s="148"/>
      <c r="BJ34" s="148"/>
      <c r="BK34" s="148"/>
      <c r="BL34" s="148"/>
      <c r="BM34" s="148"/>
      <c r="BN34" s="148"/>
      <c r="BO34" s="148"/>
      <c r="BP34" s="148"/>
      <c r="BQ34" s="148"/>
      <c r="BR34" s="148"/>
      <c r="BS34" s="148"/>
      <c r="BT34" s="148"/>
      <c r="BU34" s="148"/>
      <c r="BV34" s="148"/>
      <c r="BW34" s="148"/>
      <c r="BX34" s="148"/>
      <c r="BY34" s="148"/>
      <c r="BZ34" s="148">
        <v>0</v>
      </c>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row>
    <row r="35" spans="1:113" ht="21" customHeight="1">
      <c r="A35" s="45"/>
      <c r="B35" s="45"/>
      <c r="C35" s="45" t="s">
        <v>252</v>
      </c>
      <c r="D35" s="116" t="s">
        <v>661</v>
      </c>
      <c r="E35" s="207">
        <v>41.85</v>
      </c>
      <c r="F35" s="147">
        <v>27.68</v>
      </c>
      <c r="G35" s="147">
        <v>15.06</v>
      </c>
      <c r="H35" s="147">
        <v>0.48</v>
      </c>
      <c r="I35" s="147"/>
      <c r="J35" s="147"/>
      <c r="K35" s="147">
        <v>11.825</v>
      </c>
      <c r="L35" s="147">
        <v>0</v>
      </c>
      <c r="M35" s="147">
        <v>0</v>
      </c>
      <c r="N35" s="147">
        <v>0</v>
      </c>
      <c r="O35" s="148"/>
      <c r="P35" s="148">
        <v>0.31</v>
      </c>
      <c r="Q35" s="148">
        <v>0</v>
      </c>
      <c r="R35" s="148"/>
      <c r="S35" s="148">
        <v>0</v>
      </c>
      <c r="T35" s="148">
        <v>4.15</v>
      </c>
      <c r="U35" s="148">
        <v>0.8</v>
      </c>
      <c r="V35" s="148">
        <v>0</v>
      </c>
      <c r="W35" s="148">
        <v>0</v>
      </c>
      <c r="X35" s="148">
        <v>0</v>
      </c>
      <c r="Y35" s="148">
        <v>0.04</v>
      </c>
      <c r="Z35" s="148">
        <v>0.28</v>
      </c>
      <c r="AA35" s="148">
        <v>0.12</v>
      </c>
      <c r="AB35" s="148">
        <v>0</v>
      </c>
      <c r="AC35" s="148">
        <v>0.2</v>
      </c>
      <c r="AD35" s="148">
        <v>1.12</v>
      </c>
      <c r="AE35" s="148">
        <v>0</v>
      </c>
      <c r="AF35" s="148">
        <v>0</v>
      </c>
      <c r="AG35" s="148">
        <v>0</v>
      </c>
      <c r="AH35" s="148">
        <v>0.24</v>
      </c>
      <c r="AI35" s="148">
        <v>0</v>
      </c>
      <c r="AJ35" s="148">
        <v>0.32</v>
      </c>
      <c r="AK35" s="148">
        <v>0</v>
      </c>
      <c r="AL35" s="148">
        <v>0</v>
      </c>
      <c r="AM35" s="148">
        <v>0</v>
      </c>
      <c r="AN35" s="148">
        <v>0</v>
      </c>
      <c r="AO35" s="148">
        <v>0</v>
      </c>
      <c r="AP35" s="148">
        <v>0.5</v>
      </c>
      <c r="AQ35" s="148">
        <v>0.53</v>
      </c>
      <c r="AR35" s="148">
        <v>0</v>
      </c>
      <c r="AS35" s="148">
        <v>0</v>
      </c>
      <c r="AT35" s="148">
        <v>0</v>
      </c>
      <c r="AU35" s="148">
        <v>0</v>
      </c>
      <c r="AV35" s="148">
        <v>10.02</v>
      </c>
      <c r="AW35" s="148">
        <v>0</v>
      </c>
      <c r="AX35" s="148">
        <v>0</v>
      </c>
      <c r="AY35" s="148"/>
      <c r="AZ35" s="148"/>
      <c r="BA35" s="148">
        <v>0</v>
      </c>
      <c r="BB35" s="148"/>
      <c r="BC35" s="148"/>
      <c r="BD35" s="148"/>
      <c r="BE35" s="148">
        <v>10.02</v>
      </c>
      <c r="BF35" s="148"/>
      <c r="BG35" s="148">
        <v>0</v>
      </c>
      <c r="BH35" s="148"/>
      <c r="BI35" s="148"/>
      <c r="BJ35" s="148"/>
      <c r="BK35" s="148"/>
      <c r="BL35" s="148"/>
      <c r="BM35" s="148"/>
      <c r="BN35" s="148"/>
      <c r="BO35" s="148"/>
      <c r="BP35" s="148"/>
      <c r="BQ35" s="148"/>
      <c r="BR35" s="148"/>
      <c r="BS35" s="148"/>
      <c r="BT35" s="148"/>
      <c r="BU35" s="148"/>
      <c r="BV35" s="148"/>
      <c r="BW35" s="148"/>
      <c r="BX35" s="148"/>
      <c r="BY35" s="148"/>
      <c r="BZ35" s="148">
        <v>0</v>
      </c>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row>
    <row r="36" spans="1:113" ht="21" customHeight="1">
      <c r="A36" s="45"/>
      <c r="B36" s="45" t="s">
        <v>230</v>
      </c>
      <c r="C36" s="45" t="s">
        <v>240</v>
      </c>
      <c r="D36" s="116" t="s">
        <v>662</v>
      </c>
      <c r="E36" s="207">
        <v>37.95</v>
      </c>
      <c r="F36" s="149">
        <v>33.19</v>
      </c>
      <c r="G36" s="149">
        <v>18.84</v>
      </c>
      <c r="H36" s="149">
        <v>0.53</v>
      </c>
      <c r="I36" s="149"/>
      <c r="J36" s="149"/>
      <c r="K36" s="149">
        <v>13.44</v>
      </c>
      <c r="L36" s="149">
        <v>0</v>
      </c>
      <c r="M36" s="149">
        <v>0</v>
      </c>
      <c r="N36" s="149">
        <v>0</v>
      </c>
      <c r="O36" s="149"/>
      <c r="P36" s="149">
        <v>0.38</v>
      </c>
      <c r="Q36" s="149">
        <v>0</v>
      </c>
      <c r="R36" s="149"/>
      <c r="S36" s="149">
        <v>0</v>
      </c>
      <c r="T36" s="149">
        <v>4.75</v>
      </c>
      <c r="U36" s="149">
        <v>0.9</v>
      </c>
      <c r="V36" s="149">
        <v>0</v>
      </c>
      <c r="W36" s="149">
        <v>0</v>
      </c>
      <c r="X36" s="149">
        <v>0</v>
      </c>
      <c r="Y36" s="149">
        <v>0.045</v>
      </c>
      <c r="Z36" s="149">
        <v>0.315</v>
      </c>
      <c r="AA36" s="149">
        <v>0.11</v>
      </c>
      <c r="AB36" s="149">
        <v>0</v>
      </c>
      <c r="AC36" s="149">
        <v>0.225</v>
      </c>
      <c r="AD36" s="149">
        <v>1.26</v>
      </c>
      <c r="AE36" s="149">
        <v>0</v>
      </c>
      <c r="AF36" s="149">
        <v>0</v>
      </c>
      <c r="AG36" s="149">
        <v>0</v>
      </c>
      <c r="AH36" s="149">
        <v>0.27</v>
      </c>
      <c r="AI36" s="149">
        <v>0</v>
      </c>
      <c r="AJ36" s="149">
        <v>0.36</v>
      </c>
      <c r="AK36" s="149">
        <v>0</v>
      </c>
      <c r="AL36" s="149">
        <v>0</v>
      </c>
      <c r="AM36" s="149">
        <v>0</v>
      </c>
      <c r="AN36" s="149">
        <v>0</v>
      </c>
      <c r="AO36" s="149">
        <v>0</v>
      </c>
      <c r="AP36" s="149">
        <v>0.6</v>
      </c>
      <c r="AQ36" s="149">
        <v>0.66</v>
      </c>
      <c r="AR36" s="149">
        <v>0</v>
      </c>
      <c r="AS36" s="149">
        <v>0</v>
      </c>
      <c r="AT36" s="149">
        <v>0</v>
      </c>
      <c r="AU36" s="149">
        <v>0</v>
      </c>
      <c r="AV36" s="149">
        <v>0.01</v>
      </c>
      <c r="AW36" s="149">
        <v>0</v>
      </c>
      <c r="AX36" s="149">
        <v>0</v>
      </c>
      <c r="AY36" s="149"/>
      <c r="AZ36" s="149"/>
      <c r="BA36" s="149">
        <v>0</v>
      </c>
      <c r="BB36" s="149"/>
      <c r="BC36" s="149"/>
      <c r="BD36" s="149"/>
      <c r="BE36" s="149">
        <v>0.01</v>
      </c>
      <c r="BF36" s="149"/>
      <c r="BG36" s="149">
        <v>0</v>
      </c>
      <c r="BH36" s="149"/>
      <c r="BI36" s="149"/>
      <c r="BJ36" s="149"/>
      <c r="BK36" s="149"/>
      <c r="BL36" s="149"/>
      <c r="BM36" s="149"/>
      <c r="BN36" s="149"/>
      <c r="BO36" s="149"/>
      <c r="BP36" s="149"/>
      <c r="BQ36" s="149"/>
      <c r="BR36" s="149"/>
      <c r="BS36" s="149"/>
      <c r="BT36" s="149"/>
      <c r="BU36" s="149"/>
      <c r="BV36" s="149"/>
      <c r="BW36" s="149"/>
      <c r="BX36" s="149"/>
      <c r="BY36" s="149"/>
      <c r="BZ36" s="149">
        <v>0</v>
      </c>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row>
    <row r="37" spans="1:113" ht="21" customHeight="1">
      <c r="A37" s="45"/>
      <c r="B37" s="45" t="s">
        <v>329</v>
      </c>
      <c r="C37" s="45" t="s">
        <v>222</v>
      </c>
      <c r="D37" s="116" t="s">
        <v>224</v>
      </c>
      <c r="E37" s="207">
        <v>47.9</v>
      </c>
      <c r="F37" s="149">
        <v>40.35</v>
      </c>
      <c r="G37" s="149">
        <v>26.44</v>
      </c>
      <c r="H37" s="149">
        <v>13.64</v>
      </c>
      <c r="I37" s="149"/>
      <c r="J37" s="149"/>
      <c r="K37" s="149">
        <v>0</v>
      </c>
      <c r="L37" s="149">
        <v>0</v>
      </c>
      <c r="M37" s="149">
        <v>0</v>
      </c>
      <c r="N37" s="149">
        <v>0</v>
      </c>
      <c r="O37" s="149"/>
      <c r="P37" s="149">
        <v>0.27</v>
      </c>
      <c r="Q37" s="149">
        <v>0</v>
      </c>
      <c r="R37" s="149"/>
      <c r="S37" s="149">
        <v>0</v>
      </c>
      <c r="T37" s="149">
        <v>7.54</v>
      </c>
      <c r="U37" s="149">
        <v>1.8</v>
      </c>
      <c r="V37" s="149">
        <v>0</v>
      </c>
      <c r="W37" s="149">
        <v>0</v>
      </c>
      <c r="X37" s="149">
        <v>0</v>
      </c>
      <c r="Y37" s="149">
        <v>0.06</v>
      </c>
      <c r="Z37" s="149">
        <v>0.42</v>
      </c>
      <c r="AA37" s="149">
        <v>0</v>
      </c>
      <c r="AB37" s="149">
        <v>0</v>
      </c>
      <c r="AC37" s="149">
        <v>0.3</v>
      </c>
      <c r="AD37" s="149">
        <v>2.4</v>
      </c>
      <c r="AE37" s="149">
        <v>0</v>
      </c>
      <c r="AF37" s="149">
        <v>0</v>
      </c>
      <c r="AG37" s="149">
        <v>0</v>
      </c>
      <c r="AH37" s="149">
        <v>0.36</v>
      </c>
      <c r="AI37" s="149">
        <v>0</v>
      </c>
      <c r="AJ37" s="149">
        <v>0.48</v>
      </c>
      <c r="AK37" s="149">
        <v>0</v>
      </c>
      <c r="AL37" s="149">
        <v>0</v>
      </c>
      <c r="AM37" s="149">
        <v>0</v>
      </c>
      <c r="AN37" s="149">
        <v>0</v>
      </c>
      <c r="AO37" s="149">
        <v>0</v>
      </c>
      <c r="AP37" s="149">
        <v>0.87</v>
      </c>
      <c r="AQ37" s="149">
        <v>0.85</v>
      </c>
      <c r="AR37" s="149">
        <v>0</v>
      </c>
      <c r="AS37" s="149">
        <v>0</v>
      </c>
      <c r="AT37" s="149">
        <v>0</v>
      </c>
      <c r="AU37" s="149">
        <v>0</v>
      </c>
      <c r="AV37" s="149">
        <v>0.01</v>
      </c>
      <c r="AW37" s="149">
        <v>0</v>
      </c>
      <c r="AX37" s="149">
        <v>0</v>
      </c>
      <c r="AY37" s="149"/>
      <c r="AZ37" s="149"/>
      <c r="BA37" s="149">
        <v>0</v>
      </c>
      <c r="BB37" s="149"/>
      <c r="BC37" s="149"/>
      <c r="BD37" s="149"/>
      <c r="BE37" s="149">
        <v>0.01</v>
      </c>
      <c r="BF37" s="149"/>
      <c r="BG37" s="149">
        <v>0</v>
      </c>
      <c r="BH37" s="149"/>
      <c r="BI37" s="149"/>
      <c r="BJ37" s="149"/>
      <c r="BK37" s="149"/>
      <c r="BL37" s="149"/>
      <c r="BM37" s="149"/>
      <c r="BN37" s="149"/>
      <c r="BO37" s="149"/>
      <c r="BP37" s="149"/>
      <c r="BQ37" s="149"/>
      <c r="BR37" s="149"/>
      <c r="BS37" s="149"/>
      <c r="BT37" s="149"/>
      <c r="BU37" s="149"/>
      <c r="BV37" s="149"/>
      <c r="BW37" s="149"/>
      <c r="BX37" s="149"/>
      <c r="BY37" s="149"/>
      <c r="BZ37" s="149">
        <v>0</v>
      </c>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row>
    <row r="38" spans="1:113" ht="21" customHeight="1">
      <c r="A38" s="45"/>
      <c r="B38" s="45"/>
      <c r="C38" s="45" t="s">
        <v>235</v>
      </c>
      <c r="D38" s="116" t="s">
        <v>671</v>
      </c>
      <c r="E38" s="207">
        <v>269.57</v>
      </c>
      <c r="F38" s="149">
        <v>218.3</v>
      </c>
      <c r="G38" s="149">
        <v>151.84</v>
      </c>
      <c r="H38" s="149">
        <v>4.99</v>
      </c>
      <c r="I38" s="149"/>
      <c r="J38" s="149"/>
      <c r="K38" s="149">
        <v>58.27</v>
      </c>
      <c r="L38" s="149">
        <v>0</v>
      </c>
      <c r="M38" s="149">
        <v>0</v>
      </c>
      <c r="N38" s="149">
        <v>0</v>
      </c>
      <c r="O38" s="149"/>
      <c r="P38" s="149">
        <v>3.2</v>
      </c>
      <c r="Q38" s="149">
        <v>0</v>
      </c>
      <c r="R38" s="149"/>
      <c r="S38" s="149">
        <v>0</v>
      </c>
      <c r="T38" s="149">
        <v>51.13</v>
      </c>
      <c r="U38" s="149">
        <v>12.6</v>
      </c>
      <c r="V38" s="149">
        <v>0</v>
      </c>
      <c r="W38" s="149">
        <v>0</v>
      </c>
      <c r="X38" s="149">
        <v>0</v>
      </c>
      <c r="Y38" s="149">
        <v>0.42</v>
      </c>
      <c r="Z38" s="149">
        <v>2.94</v>
      </c>
      <c r="AA38" s="149">
        <v>0</v>
      </c>
      <c r="AB38" s="149">
        <v>0</v>
      </c>
      <c r="AC38" s="149">
        <v>2.1</v>
      </c>
      <c r="AD38" s="149">
        <v>16.8</v>
      </c>
      <c r="AE38" s="149">
        <v>0</v>
      </c>
      <c r="AF38" s="149">
        <v>0</v>
      </c>
      <c r="AG38" s="149">
        <v>0</v>
      </c>
      <c r="AH38" s="149">
        <v>2.52</v>
      </c>
      <c r="AI38" s="149">
        <v>0</v>
      </c>
      <c r="AJ38" s="149">
        <v>3.36</v>
      </c>
      <c r="AK38" s="149">
        <v>0</v>
      </c>
      <c r="AL38" s="149">
        <v>0</v>
      </c>
      <c r="AM38" s="149">
        <v>0</v>
      </c>
      <c r="AN38" s="149">
        <v>0</v>
      </c>
      <c r="AO38" s="149">
        <v>0</v>
      </c>
      <c r="AP38" s="149">
        <v>5.08</v>
      </c>
      <c r="AQ38" s="149">
        <v>5.31</v>
      </c>
      <c r="AR38" s="149">
        <v>0</v>
      </c>
      <c r="AS38" s="149">
        <v>0</v>
      </c>
      <c r="AT38" s="149">
        <v>0</v>
      </c>
      <c r="AU38" s="149">
        <v>0</v>
      </c>
      <c r="AV38" s="149">
        <v>0.14</v>
      </c>
      <c r="AW38" s="149">
        <v>0</v>
      </c>
      <c r="AX38" s="149">
        <v>0</v>
      </c>
      <c r="AY38" s="149"/>
      <c r="AZ38" s="149"/>
      <c r="BA38" s="149">
        <v>0</v>
      </c>
      <c r="BB38" s="149"/>
      <c r="BC38" s="149"/>
      <c r="BD38" s="149"/>
      <c r="BE38" s="149">
        <v>0.14</v>
      </c>
      <c r="BF38" s="149"/>
      <c r="BG38" s="149">
        <v>0</v>
      </c>
      <c r="BH38" s="149"/>
      <c r="BI38" s="149"/>
      <c r="BJ38" s="149"/>
      <c r="BK38" s="149"/>
      <c r="BL38" s="149"/>
      <c r="BM38" s="149"/>
      <c r="BN38" s="149"/>
      <c r="BO38" s="149"/>
      <c r="BP38" s="149"/>
      <c r="BQ38" s="149"/>
      <c r="BR38" s="149"/>
      <c r="BS38" s="149"/>
      <c r="BT38" s="149"/>
      <c r="BU38" s="149"/>
      <c r="BV38" s="149"/>
      <c r="BW38" s="149"/>
      <c r="BX38" s="149"/>
      <c r="BY38" s="149"/>
      <c r="BZ38" s="149">
        <v>0</v>
      </c>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row>
    <row r="39" spans="1:113" ht="21" customHeight="1">
      <c r="A39" s="45"/>
      <c r="B39" s="45" t="s">
        <v>293</v>
      </c>
      <c r="C39" s="45" t="s">
        <v>296</v>
      </c>
      <c r="D39" s="122" t="s">
        <v>297</v>
      </c>
      <c r="E39" s="208">
        <v>503.06</v>
      </c>
      <c r="F39" s="149">
        <v>248.22</v>
      </c>
      <c r="G39" s="149">
        <v>122.53</v>
      </c>
      <c r="H39" s="149">
        <v>3.31</v>
      </c>
      <c r="I39" s="149"/>
      <c r="J39" s="149"/>
      <c r="K39" s="149">
        <v>39.95</v>
      </c>
      <c r="L39" s="149">
        <v>0</v>
      </c>
      <c r="M39" s="149">
        <v>0</v>
      </c>
      <c r="N39" s="149">
        <v>0</v>
      </c>
      <c r="O39" s="149"/>
      <c r="P39" s="149">
        <v>2.43</v>
      </c>
      <c r="Q39" s="149">
        <v>0</v>
      </c>
      <c r="R39" s="149"/>
      <c r="S39" s="149">
        <v>80</v>
      </c>
      <c r="T39" s="149">
        <v>254.17</v>
      </c>
      <c r="U39" s="149">
        <v>5.58</v>
      </c>
      <c r="V39" s="149">
        <v>0</v>
      </c>
      <c r="W39" s="149">
        <v>0</v>
      </c>
      <c r="X39" s="149">
        <v>0</v>
      </c>
      <c r="Y39" s="149">
        <v>0.28</v>
      </c>
      <c r="Z39" s="149">
        <v>1.95</v>
      </c>
      <c r="AA39" s="149">
        <v>0.11</v>
      </c>
      <c r="AB39" s="149">
        <v>0</v>
      </c>
      <c r="AC39" s="149">
        <v>1.395</v>
      </c>
      <c r="AD39" s="149">
        <v>7.81</v>
      </c>
      <c r="AE39" s="149">
        <v>0</v>
      </c>
      <c r="AF39" s="149">
        <v>0</v>
      </c>
      <c r="AG39" s="149">
        <v>0</v>
      </c>
      <c r="AH39" s="149">
        <v>1.67</v>
      </c>
      <c r="AI39" s="149">
        <v>0</v>
      </c>
      <c r="AJ39" s="149">
        <v>2.23</v>
      </c>
      <c r="AK39" s="149">
        <v>0</v>
      </c>
      <c r="AL39" s="149">
        <v>0</v>
      </c>
      <c r="AM39" s="149">
        <v>0</v>
      </c>
      <c r="AN39" s="149">
        <v>0</v>
      </c>
      <c r="AO39" s="149">
        <v>0</v>
      </c>
      <c r="AP39" s="149">
        <v>3.85</v>
      </c>
      <c r="AQ39" s="149">
        <v>4.29</v>
      </c>
      <c r="AR39" s="149">
        <v>0</v>
      </c>
      <c r="AS39" s="149">
        <v>0</v>
      </c>
      <c r="AT39" s="149">
        <v>0</v>
      </c>
      <c r="AU39" s="149">
        <v>225</v>
      </c>
      <c r="AV39" s="149">
        <v>0.67</v>
      </c>
      <c r="AW39" s="149">
        <v>0</v>
      </c>
      <c r="AX39" s="149">
        <v>0</v>
      </c>
      <c r="AY39" s="149"/>
      <c r="AZ39" s="149"/>
      <c r="BA39" s="149">
        <v>0.65</v>
      </c>
      <c r="BB39" s="149"/>
      <c r="BC39" s="149"/>
      <c r="BD39" s="149"/>
      <c r="BE39" s="149">
        <v>0.02</v>
      </c>
      <c r="BF39" s="149"/>
      <c r="BG39" s="149">
        <v>0</v>
      </c>
      <c r="BH39" s="149"/>
      <c r="BI39" s="149"/>
      <c r="BJ39" s="149"/>
      <c r="BK39" s="149"/>
      <c r="BL39" s="149"/>
      <c r="BM39" s="149"/>
      <c r="BN39" s="149"/>
      <c r="BO39" s="149"/>
      <c r="BP39" s="149"/>
      <c r="BQ39" s="149"/>
      <c r="BR39" s="149"/>
      <c r="BS39" s="149"/>
      <c r="BT39" s="149"/>
      <c r="BU39" s="149"/>
      <c r="BV39" s="149"/>
      <c r="BW39" s="149"/>
      <c r="BX39" s="149"/>
      <c r="BY39" s="149"/>
      <c r="BZ39" s="149">
        <v>0</v>
      </c>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row>
    <row r="40" spans="1:113" ht="21" customHeight="1">
      <c r="A40" s="45"/>
      <c r="B40" s="45"/>
      <c r="C40" s="45" t="s">
        <v>299</v>
      </c>
      <c r="D40" s="122" t="s">
        <v>663</v>
      </c>
      <c r="E40" s="208">
        <v>53.8</v>
      </c>
      <c r="F40" s="149">
        <v>53.8</v>
      </c>
      <c r="G40" s="149">
        <v>0</v>
      </c>
      <c r="H40" s="149">
        <v>0</v>
      </c>
      <c r="I40" s="149"/>
      <c r="J40" s="149"/>
      <c r="K40" s="149">
        <v>53.8</v>
      </c>
      <c r="L40" s="149">
        <v>0</v>
      </c>
      <c r="M40" s="149">
        <v>0</v>
      </c>
      <c r="N40" s="149">
        <v>0</v>
      </c>
      <c r="O40" s="149"/>
      <c r="P40" s="149">
        <v>0</v>
      </c>
      <c r="Q40" s="149">
        <v>0</v>
      </c>
      <c r="R40" s="149"/>
      <c r="S40" s="149"/>
      <c r="T40" s="149"/>
      <c r="U40" s="149">
        <v>0</v>
      </c>
      <c r="V40" s="149">
        <v>0</v>
      </c>
      <c r="W40" s="149">
        <v>0</v>
      </c>
      <c r="X40" s="149">
        <v>0</v>
      </c>
      <c r="Y40" s="149">
        <v>0</v>
      </c>
      <c r="Z40" s="149">
        <v>0</v>
      </c>
      <c r="AA40" s="149">
        <v>0</v>
      </c>
      <c r="AB40" s="149">
        <v>0</v>
      </c>
      <c r="AC40" s="149">
        <v>0</v>
      </c>
      <c r="AD40" s="149">
        <v>0</v>
      </c>
      <c r="AE40" s="149">
        <v>0</v>
      </c>
      <c r="AF40" s="149">
        <v>0</v>
      </c>
      <c r="AG40" s="149">
        <v>0</v>
      </c>
      <c r="AH40" s="149">
        <v>0</v>
      </c>
      <c r="AI40" s="149">
        <v>0</v>
      </c>
      <c r="AJ40" s="149">
        <v>0</v>
      </c>
      <c r="AK40" s="149">
        <v>0</v>
      </c>
      <c r="AL40" s="149">
        <v>0</v>
      </c>
      <c r="AM40" s="149">
        <v>0</v>
      </c>
      <c r="AN40" s="149">
        <v>0</v>
      </c>
      <c r="AO40" s="149">
        <v>0</v>
      </c>
      <c r="AP40" s="149">
        <v>0</v>
      </c>
      <c r="AQ40" s="149">
        <v>0</v>
      </c>
      <c r="AR40" s="149">
        <v>0</v>
      </c>
      <c r="AS40" s="149">
        <v>0</v>
      </c>
      <c r="AT40" s="149">
        <v>0</v>
      </c>
      <c r="AU40" s="149"/>
      <c r="AV40" s="149">
        <v>0</v>
      </c>
      <c r="AW40" s="149">
        <v>0</v>
      </c>
      <c r="AX40" s="149">
        <v>0</v>
      </c>
      <c r="AY40" s="149"/>
      <c r="AZ40" s="149"/>
      <c r="BA40" s="149">
        <v>0</v>
      </c>
      <c r="BB40" s="149"/>
      <c r="BC40" s="149"/>
      <c r="BD40" s="149"/>
      <c r="BE40" s="149">
        <v>0</v>
      </c>
      <c r="BF40" s="149"/>
      <c r="BG40" s="149">
        <v>0</v>
      </c>
      <c r="BH40" s="149"/>
      <c r="BI40" s="149"/>
      <c r="BJ40" s="149"/>
      <c r="BK40" s="149"/>
      <c r="BL40" s="149"/>
      <c r="BM40" s="149"/>
      <c r="BN40" s="149"/>
      <c r="BO40" s="149"/>
      <c r="BP40" s="149"/>
      <c r="BQ40" s="149"/>
      <c r="BR40" s="149"/>
      <c r="BS40" s="149"/>
      <c r="BT40" s="149"/>
      <c r="BU40" s="149"/>
      <c r="BV40" s="149"/>
      <c r="BW40" s="149"/>
      <c r="BX40" s="149"/>
      <c r="BY40" s="149"/>
      <c r="BZ40" s="149">
        <v>0</v>
      </c>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row>
    <row r="41" spans="1:113" ht="21" customHeight="1">
      <c r="A41" s="45" t="s">
        <v>274</v>
      </c>
      <c r="B41" s="45"/>
      <c r="C41" s="45"/>
      <c r="D41" s="45" t="s">
        <v>309</v>
      </c>
      <c r="E41" s="155">
        <v>12445.73</v>
      </c>
      <c r="F41" s="149">
        <v>8352.56</v>
      </c>
      <c r="G41" s="149">
        <v>0</v>
      </c>
      <c r="H41" s="149">
        <v>0</v>
      </c>
      <c r="I41" s="149">
        <v>0</v>
      </c>
      <c r="J41" s="149">
        <v>0</v>
      </c>
      <c r="K41" s="149">
        <v>0</v>
      </c>
      <c r="L41" s="149">
        <v>8333.82</v>
      </c>
      <c r="M41" s="149">
        <v>18.74</v>
      </c>
      <c r="N41" s="149">
        <v>0</v>
      </c>
      <c r="O41" s="149">
        <v>0</v>
      </c>
      <c r="P41" s="149">
        <v>0</v>
      </c>
      <c r="Q41" s="149">
        <v>0</v>
      </c>
      <c r="R41" s="149">
        <v>0</v>
      </c>
      <c r="S41" s="149">
        <v>0</v>
      </c>
      <c r="T41" s="149">
        <v>728.28</v>
      </c>
      <c r="U41" s="149">
        <v>0</v>
      </c>
      <c r="V41" s="149">
        <v>0</v>
      </c>
      <c r="W41" s="149">
        <v>0</v>
      </c>
      <c r="X41" s="149">
        <v>0</v>
      </c>
      <c r="Y41" s="149">
        <v>0</v>
      </c>
      <c r="Z41" s="149">
        <v>0</v>
      </c>
      <c r="AA41" s="149">
        <v>0</v>
      </c>
      <c r="AB41" s="149">
        <v>0</v>
      </c>
      <c r="AC41" s="149">
        <v>0</v>
      </c>
      <c r="AD41" s="149">
        <v>0</v>
      </c>
      <c r="AE41" s="149">
        <v>0</v>
      </c>
      <c r="AF41" s="149">
        <v>0</v>
      </c>
      <c r="AG41" s="149">
        <v>0</v>
      </c>
      <c r="AH41" s="149">
        <v>0</v>
      </c>
      <c r="AI41" s="149">
        <v>0</v>
      </c>
      <c r="AJ41" s="149">
        <v>0</v>
      </c>
      <c r="AK41" s="149">
        <v>0</v>
      </c>
      <c r="AL41" s="149">
        <v>0</v>
      </c>
      <c r="AM41" s="149">
        <v>0</v>
      </c>
      <c r="AN41" s="149">
        <v>0</v>
      </c>
      <c r="AO41" s="149">
        <v>0</v>
      </c>
      <c r="AP41" s="149">
        <v>0</v>
      </c>
      <c r="AQ41" s="149">
        <v>604.33</v>
      </c>
      <c r="AR41" s="149">
        <v>0</v>
      </c>
      <c r="AS41" s="149">
        <v>0</v>
      </c>
      <c r="AT41" s="149">
        <v>0</v>
      </c>
      <c r="AU41" s="149">
        <v>123.95</v>
      </c>
      <c r="AV41" s="149">
        <v>3364.89</v>
      </c>
      <c r="AW41" s="149">
        <v>38.49</v>
      </c>
      <c r="AX41" s="149">
        <v>102.46</v>
      </c>
      <c r="AY41" s="149">
        <v>0</v>
      </c>
      <c r="AZ41" s="149">
        <v>0</v>
      </c>
      <c r="BA41" s="149">
        <v>3223.94</v>
      </c>
      <c r="BB41" s="149">
        <v>0</v>
      </c>
      <c r="BC41" s="149">
        <v>0</v>
      </c>
      <c r="BD41" s="149">
        <v>0</v>
      </c>
      <c r="BE41" s="149">
        <v>0</v>
      </c>
      <c r="BF41" s="149">
        <v>0</v>
      </c>
      <c r="BG41" s="149">
        <v>0</v>
      </c>
      <c r="BH41" s="149">
        <v>0</v>
      </c>
      <c r="BI41" s="149">
        <v>0</v>
      </c>
      <c r="BJ41" s="149">
        <v>0</v>
      </c>
      <c r="BK41" s="149">
        <v>0</v>
      </c>
      <c r="BL41" s="149">
        <v>0</v>
      </c>
      <c r="BM41" s="149">
        <v>0</v>
      </c>
      <c r="BN41" s="149">
        <v>0</v>
      </c>
      <c r="BO41" s="149">
        <v>0</v>
      </c>
      <c r="BP41" s="149">
        <v>0</v>
      </c>
      <c r="BQ41" s="149">
        <v>0</v>
      </c>
      <c r="BR41" s="149">
        <v>0</v>
      </c>
      <c r="BS41" s="149">
        <v>0</v>
      </c>
      <c r="BT41" s="149">
        <v>0</v>
      </c>
      <c r="BU41" s="149">
        <v>0</v>
      </c>
      <c r="BV41" s="149">
        <v>0</v>
      </c>
      <c r="BW41" s="149">
        <v>0</v>
      </c>
      <c r="BX41" s="149">
        <v>0</v>
      </c>
      <c r="BY41" s="149">
        <v>0</v>
      </c>
      <c r="BZ41" s="149">
        <v>0</v>
      </c>
      <c r="CA41" s="149">
        <v>0</v>
      </c>
      <c r="CB41" s="149">
        <v>0</v>
      </c>
      <c r="CC41" s="149">
        <v>0</v>
      </c>
      <c r="CD41" s="149">
        <v>0</v>
      </c>
      <c r="CE41" s="149">
        <v>0</v>
      </c>
      <c r="CF41" s="149">
        <v>0</v>
      </c>
      <c r="CG41" s="149">
        <v>0</v>
      </c>
      <c r="CH41" s="149">
        <v>0</v>
      </c>
      <c r="CI41" s="149">
        <v>0</v>
      </c>
      <c r="CJ41" s="149">
        <v>0</v>
      </c>
      <c r="CK41" s="149">
        <v>0</v>
      </c>
      <c r="CL41" s="149">
        <v>0</v>
      </c>
      <c r="CM41" s="149">
        <v>0</v>
      </c>
      <c r="CN41" s="149">
        <v>0</v>
      </c>
      <c r="CO41" s="149">
        <v>0</v>
      </c>
      <c r="CP41" s="149">
        <v>0</v>
      </c>
      <c r="CQ41" s="149">
        <v>0</v>
      </c>
      <c r="CR41" s="149">
        <v>0</v>
      </c>
      <c r="CS41" s="149">
        <v>0</v>
      </c>
      <c r="CT41" s="149">
        <v>0</v>
      </c>
      <c r="CU41" s="149">
        <v>0</v>
      </c>
      <c r="CV41" s="149">
        <v>0</v>
      </c>
      <c r="CW41" s="149">
        <v>0</v>
      </c>
      <c r="CX41" s="149">
        <v>0</v>
      </c>
      <c r="CY41" s="149">
        <v>0</v>
      </c>
      <c r="CZ41" s="149">
        <v>0</v>
      </c>
      <c r="DA41" s="149">
        <v>0</v>
      </c>
      <c r="DB41" s="149">
        <v>0</v>
      </c>
      <c r="DC41" s="149">
        <v>0</v>
      </c>
      <c r="DD41" s="149">
        <v>0</v>
      </c>
      <c r="DE41" s="149">
        <v>0</v>
      </c>
      <c r="DF41" s="149">
        <v>0</v>
      </c>
      <c r="DG41" s="149">
        <v>0</v>
      </c>
      <c r="DH41" s="149">
        <v>0</v>
      </c>
      <c r="DI41" s="149">
        <v>0</v>
      </c>
    </row>
    <row r="42" spans="1:113" ht="21" customHeight="1">
      <c r="A42" s="45"/>
      <c r="B42" s="45" t="s">
        <v>268</v>
      </c>
      <c r="C42" s="45" t="s">
        <v>222</v>
      </c>
      <c r="D42" s="116" t="s">
        <v>275</v>
      </c>
      <c r="E42" s="207">
        <v>21.82</v>
      </c>
      <c r="F42" s="149">
        <v>0</v>
      </c>
      <c r="G42" s="149">
        <v>0</v>
      </c>
      <c r="H42" s="149">
        <v>0</v>
      </c>
      <c r="I42" s="149"/>
      <c r="J42" s="149"/>
      <c r="K42" s="149">
        <v>0</v>
      </c>
      <c r="L42" s="149">
        <v>0</v>
      </c>
      <c r="M42" s="149">
        <v>0</v>
      </c>
      <c r="N42" s="149">
        <v>0</v>
      </c>
      <c r="O42" s="149"/>
      <c r="P42" s="149">
        <v>0</v>
      </c>
      <c r="Q42" s="149">
        <v>0</v>
      </c>
      <c r="R42" s="149"/>
      <c r="S42" s="149">
        <v>0</v>
      </c>
      <c r="T42" s="149">
        <v>15.82</v>
      </c>
      <c r="U42" s="149">
        <v>0</v>
      </c>
      <c r="V42" s="149">
        <v>0</v>
      </c>
      <c r="W42" s="149">
        <v>0</v>
      </c>
      <c r="X42" s="149">
        <v>0</v>
      </c>
      <c r="Y42" s="149">
        <v>0</v>
      </c>
      <c r="Z42" s="149">
        <v>0</v>
      </c>
      <c r="AA42" s="149">
        <v>0</v>
      </c>
      <c r="AB42" s="149">
        <v>0</v>
      </c>
      <c r="AC42" s="149">
        <v>0</v>
      </c>
      <c r="AD42" s="149">
        <v>0</v>
      </c>
      <c r="AE42" s="149">
        <v>0</v>
      </c>
      <c r="AF42" s="149">
        <v>0</v>
      </c>
      <c r="AG42" s="149">
        <v>0</v>
      </c>
      <c r="AH42" s="149">
        <v>0</v>
      </c>
      <c r="AI42" s="149">
        <v>0</v>
      </c>
      <c r="AJ42" s="149">
        <v>0</v>
      </c>
      <c r="AK42" s="149">
        <v>0</v>
      </c>
      <c r="AL42" s="149">
        <v>0</v>
      </c>
      <c r="AM42" s="149">
        <v>0</v>
      </c>
      <c r="AN42" s="149">
        <v>0</v>
      </c>
      <c r="AO42" s="149">
        <v>0</v>
      </c>
      <c r="AP42" s="149">
        <v>0</v>
      </c>
      <c r="AQ42" s="149">
        <v>13.18</v>
      </c>
      <c r="AR42" s="149">
        <v>0</v>
      </c>
      <c r="AS42" s="149">
        <v>0</v>
      </c>
      <c r="AT42" s="149">
        <v>0</v>
      </c>
      <c r="AU42" s="149">
        <v>2.64</v>
      </c>
      <c r="AV42" s="149">
        <v>6</v>
      </c>
      <c r="AW42" s="149">
        <v>5.41</v>
      </c>
      <c r="AX42" s="149">
        <v>0</v>
      </c>
      <c r="AY42" s="149"/>
      <c r="AZ42" s="149"/>
      <c r="BA42" s="149">
        <v>0.59</v>
      </c>
      <c r="BB42" s="149"/>
      <c r="BC42" s="149"/>
      <c r="BD42" s="149"/>
      <c r="BE42" s="149">
        <v>0</v>
      </c>
      <c r="BF42" s="149"/>
      <c r="BG42" s="149">
        <v>0</v>
      </c>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row>
    <row r="43" spans="1:113" ht="21" customHeight="1">
      <c r="A43" s="45"/>
      <c r="B43" s="45"/>
      <c r="C43" s="45" t="s">
        <v>225</v>
      </c>
      <c r="D43" s="116" t="s">
        <v>276</v>
      </c>
      <c r="E43" s="207">
        <v>4386.55</v>
      </c>
      <c r="F43" s="149">
        <v>315.2</v>
      </c>
      <c r="G43" s="149">
        <v>0</v>
      </c>
      <c r="H43" s="149">
        <v>0</v>
      </c>
      <c r="I43" s="149"/>
      <c r="J43" s="149"/>
      <c r="K43" s="149">
        <v>0</v>
      </c>
      <c r="L43" s="149">
        <v>315.2</v>
      </c>
      <c r="M43" s="149">
        <v>0</v>
      </c>
      <c r="N43" s="149">
        <v>0</v>
      </c>
      <c r="O43" s="149"/>
      <c r="P43" s="149">
        <v>0</v>
      </c>
      <c r="Q43" s="149">
        <v>0</v>
      </c>
      <c r="R43" s="149"/>
      <c r="S43" s="149">
        <v>0</v>
      </c>
      <c r="T43" s="149">
        <v>712.46</v>
      </c>
      <c r="U43" s="149">
        <v>0</v>
      </c>
      <c r="V43" s="149">
        <v>0</v>
      </c>
      <c r="W43" s="149">
        <v>0</v>
      </c>
      <c r="X43" s="149">
        <v>0</v>
      </c>
      <c r="Y43" s="149">
        <v>0</v>
      </c>
      <c r="Z43" s="149">
        <v>0</v>
      </c>
      <c r="AA43" s="149">
        <v>0</v>
      </c>
      <c r="AB43" s="149">
        <v>0</v>
      </c>
      <c r="AC43" s="149">
        <v>0</v>
      </c>
      <c r="AD43" s="149">
        <v>0</v>
      </c>
      <c r="AE43" s="149">
        <v>0</v>
      </c>
      <c r="AF43" s="149">
        <v>0</v>
      </c>
      <c r="AG43" s="149">
        <v>0</v>
      </c>
      <c r="AH43" s="149">
        <v>0</v>
      </c>
      <c r="AI43" s="149">
        <v>0</v>
      </c>
      <c r="AJ43" s="149">
        <v>0</v>
      </c>
      <c r="AK43" s="149">
        <v>0</v>
      </c>
      <c r="AL43" s="149">
        <v>0</v>
      </c>
      <c r="AM43" s="149">
        <v>0</v>
      </c>
      <c r="AN43" s="149">
        <v>0</v>
      </c>
      <c r="AO43" s="149">
        <v>0</v>
      </c>
      <c r="AP43" s="149">
        <v>0</v>
      </c>
      <c r="AQ43" s="149">
        <v>591.15</v>
      </c>
      <c r="AR43" s="149">
        <v>0</v>
      </c>
      <c r="AS43" s="149">
        <v>0</v>
      </c>
      <c r="AT43" s="149">
        <v>0</v>
      </c>
      <c r="AU43" s="149">
        <v>121.31</v>
      </c>
      <c r="AV43" s="149">
        <v>3358.89</v>
      </c>
      <c r="AW43" s="149">
        <v>33.08</v>
      </c>
      <c r="AX43" s="149">
        <v>102.46</v>
      </c>
      <c r="AY43" s="149"/>
      <c r="AZ43" s="149"/>
      <c r="BA43" s="149">
        <v>3223.35</v>
      </c>
      <c r="BB43" s="149"/>
      <c r="BC43" s="149"/>
      <c r="BD43" s="149"/>
      <c r="BE43" s="149">
        <v>0</v>
      </c>
      <c r="BF43" s="149"/>
      <c r="BG43" s="149">
        <v>0</v>
      </c>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row>
    <row r="44" spans="1:113" ht="21" customHeight="1">
      <c r="A44" s="45"/>
      <c r="B44" s="45"/>
      <c r="C44" s="45" t="s">
        <v>268</v>
      </c>
      <c r="D44" s="120" t="s">
        <v>664</v>
      </c>
      <c r="E44" s="207">
        <v>8018.62</v>
      </c>
      <c r="F44" s="149">
        <v>8018.62</v>
      </c>
      <c r="G44" s="149">
        <v>0</v>
      </c>
      <c r="H44" s="149">
        <v>0</v>
      </c>
      <c r="I44" s="149"/>
      <c r="J44" s="149"/>
      <c r="K44" s="149">
        <v>0</v>
      </c>
      <c r="L44" s="149">
        <v>8018.62</v>
      </c>
      <c r="M44" s="149">
        <v>0</v>
      </c>
      <c r="N44" s="149">
        <v>0</v>
      </c>
      <c r="O44" s="149"/>
      <c r="P44" s="149">
        <v>0</v>
      </c>
      <c r="Q44" s="149">
        <v>0</v>
      </c>
      <c r="R44" s="149"/>
      <c r="S44" s="149">
        <v>0</v>
      </c>
      <c r="T44" s="149">
        <v>0</v>
      </c>
      <c r="U44" s="149">
        <v>0</v>
      </c>
      <c r="V44" s="149">
        <v>0</v>
      </c>
      <c r="W44" s="149">
        <v>0</v>
      </c>
      <c r="X44" s="149">
        <v>0</v>
      </c>
      <c r="Y44" s="149">
        <v>0</v>
      </c>
      <c r="Z44" s="149">
        <v>0</v>
      </c>
      <c r="AA44" s="149">
        <v>0</v>
      </c>
      <c r="AB44" s="149">
        <v>0</v>
      </c>
      <c r="AC44" s="149">
        <v>0</v>
      </c>
      <c r="AD44" s="149">
        <v>0</v>
      </c>
      <c r="AE44" s="149">
        <v>0</v>
      </c>
      <c r="AF44" s="149">
        <v>0</v>
      </c>
      <c r="AG44" s="149">
        <v>0</v>
      </c>
      <c r="AH44" s="149">
        <v>0</v>
      </c>
      <c r="AI44" s="149">
        <v>0</v>
      </c>
      <c r="AJ44" s="149">
        <v>0</v>
      </c>
      <c r="AK44" s="149">
        <v>0</v>
      </c>
      <c r="AL44" s="149">
        <v>0</v>
      </c>
      <c r="AM44" s="149">
        <v>0</v>
      </c>
      <c r="AN44" s="149">
        <v>0</v>
      </c>
      <c r="AO44" s="149">
        <v>0</v>
      </c>
      <c r="AP44" s="149">
        <v>0</v>
      </c>
      <c r="AQ44" s="149">
        <v>0</v>
      </c>
      <c r="AR44" s="149">
        <v>0</v>
      </c>
      <c r="AS44" s="149">
        <v>0</v>
      </c>
      <c r="AT44" s="149">
        <v>0</v>
      </c>
      <c r="AU44" s="149">
        <v>0</v>
      </c>
      <c r="AV44" s="149">
        <v>0</v>
      </c>
      <c r="AW44" s="149">
        <v>0</v>
      </c>
      <c r="AX44" s="149">
        <v>0</v>
      </c>
      <c r="AY44" s="149"/>
      <c r="AZ44" s="149"/>
      <c r="BA44" s="149">
        <v>0</v>
      </c>
      <c r="BB44" s="149"/>
      <c r="BC44" s="149"/>
      <c r="BD44" s="149"/>
      <c r="BE44" s="149">
        <v>0</v>
      </c>
      <c r="BF44" s="149"/>
      <c r="BG44" s="149">
        <v>0</v>
      </c>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row>
    <row r="45" spans="1:113" ht="21" customHeight="1">
      <c r="A45" s="45"/>
      <c r="B45" s="45"/>
      <c r="C45" s="45" t="s">
        <v>252</v>
      </c>
      <c r="D45" s="120" t="s">
        <v>665</v>
      </c>
      <c r="E45" s="207">
        <v>18.74</v>
      </c>
      <c r="F45" s="149">
        <v>18.74</v>
      </c>
      <c r="G45" s="149">
        <v>0</v>
      </c>
      <c r="H45" s="149">
        <v>0</v>
      </c>
      <c r="I45" s="149"/>
      <c r="J45" s="149"/>
      <c r="K45" s="149">
        <v>0</v>
      </c>
      <c r="L45" s="149">
        <v>0</v>
      </c>
      <c r="M45" s="149">
        <v>18.74</v>
      </c>
      <c r="N45" s="149">
        <v>0</v>
      </c>
      <c r="O45" s="149"/>
      <c r="P45" s="149">
        <v>0</v>
      </c>
      <c r="Q45" s="149">
        <v>0</v>
      </c>
      <c r="R45" s="149"/>
      <c r="S45" s="149">
        <v>0</v>
      </c>
      <c r="T45" s="149">
        <v>0</v>
      </c>
      <c r="U45" s="149">
        <v>0</v>
      </c>
      <c r="V45" s="149">
        <v>0</v>
      </c>
      <c r="W45" s="149">
        <v>0</v>
      </c>
      <c r="X45" s="149">
        <v>0</v>
      </c>
      <c r="Y45" s="149">
        <v>0</v>
      </c>
      <c r="Z45" s="149">
        <v>0</v>
      </c>
      <c r="AA45" s="149">
        <v>0</v>
      </c>
      <c r="AB45" s="149">
        <v>0</v>
      </c>
      <c r="AC45" s="149">
        <v>0</v>
      </c>
      <c r="AD45" s="149">
        <v>0</v>
      </c>
      <c r="AE45" s="149">
        <v>0</v>
      </c>
      <c r="AF45" s="149">
        <v>0</v>
      </c>
      <c r="AG45" s="149">
        <v>0</v>
      </c>
      <c r="AH45" s="149">
        <v>0</v>
      </c>
      <c r="AI45" s="149">
        <v>0</v>
      </c>
      <c r="AJ45" s="149">
        <v>0</v>
      </c>
      <c r="AK45" s="149">
        <v>0</v>
      </c>
      <c r="AL45" s="149">
        <v>0</v>
      </c>
      <c r="AM45" s="149">
        <v>0</v>
      </c>
      <c r="AN45" s="149">
        <v>0</v>
      </c>
      <c r="AO45" s="149">
        <v>0</v>
      </c>
      <c r="AP45" s="149">
        <v>0</v>
      </c>
      <c r="AQ45" s="149">
        <v>0</v>
      </c>
      <c r="AR45" s="149">
        <v>0</v>
      </c>
      <c r="AS45" s="149">
        <v>0</v>
      </c>
      <c r="AT45" s="149">
        <v>0</v>
      </c>
      <c r="AU45" s="149">
        <v>0</v>
      </c>
      <c r="AV45" s="149">
        <v>0</v>
      </c>
      <c r="AW45" s="149">
        <v>0</v>
      </c>
      <c r="AX45" s="149">
        <v>0</v>
      </c>
      <c r="AY45" s="149"/>
      <c r="AZ45" s="149"/>
      <c r="BA45" s="149">
        <v>0</v>
      </c>
      <c r="BB45" s="149"/>
      <c r="BC45" s="149"/>
      <c r="BD45" s="149"/>
      <c r="BE45" s="149">
        <v>0</v>
      </c>
      <c r="BF45" s="149"/>
      <c r="BG45" s="149">
        <v>0</v>
      </c>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row>
    <row r="46" spans="1:113" ht="21" customHeight="1">
      <c r="A46" s="45" t="s">
        <v>279</v>
      </c>
      <c r="B46" s="45"/>
      <c r="C46" s="45"/>
      <c r="D46" s="45" t="s">
        <v>308</v>
      </c>
      <c r="E46" s="155">
        <v>2404.49</v>
      </c>
      <c r="F46" s="149">
        <v>2404.49</v>
      </c>
      <c r="G46" s="149">
        <v>0</v>
      </c>
      <c r="H46" s="149">
        <v>0</v>
      </c>
      <c r="I46" s="149">
        <v>0</v>
      </c>
      <c r="J46" s="149">
        <v>0</v>
      </c>
      <c r="K46" s="149">
        <v>0</v>
      </c>
      <c r="L46" s="149">
        <v>0</v>
      </c>
      <c r="M46" s="149">
        <v>0</v>
      </c>
      <c r="N46" s="149">
        <v>2404.49</v>
      </c>
      <c r="O46" s="149">
        <v>0</v>
      </c>
      <c r="P46" s="149">
        <v>0</v>
      </c>
      <c r="Q46" s="149">
        <v>0</v>
      </c>
      <c r="R46" s="149">
        <v>0</v>
      </c>
      <c r="S46" s="149">
        <v>0</v>
      </c>
      <c r="T46" s="149">
        <v>0</v>
      </c>
      <c r="U46" s="149">
        <v>0</v>
      </c>
      <c r="V46" s="149">
        <v>0</v>
      </c>
      <c r="W46" s="149">
        <v>0</v>
      </c>
      <c r="X46" s="149">
        <v>0</v>
      </c>
      <c r="Y46" s="149">
        <v>0</v>
      </c>
      <c r="Z46" s="149">
        <v>0</v>
      </c>
      <c r="AA46" s="149">
        <v>0</v>
      </c>
      <c r="AB46" s="149">
        <v>0</v>
      </c>
      <c r="AC46" s="149">
        <v>0</v>
      </c>
      <c r="AD46" s="149">
        <v>0</v>
      </c>
      <c r="AE46" s="149">
        <v>0</v>
      </c>
      <c r="AF46" s="149">
        <v>0</v>
      </c>
      <c r="AG46" s="149">
        <v>0</v>
      </c>
      <c r="AH46" s="149">
        <v>0</v>
      </c>
      <c r="AI46" s="149">
        <v>0</v>
      </c>
      <c r="AJ46" s="149">
        <v>0</v>
      </c>
      <c r="AK46" s="149">
        <v>0</v>
      </c>
      <c r="AL46" s="149">
        <v>0</v>
      </c>
      <c r="AM46" s="149">
        <v>0</v>
      </c>
      <c r="AN46" s="149">
        <v>0</v>
      </c>
      <c r="AO46" s="149">
        <v>0</v>
      </c>
      <c r="AP46" s="149">
        <v>0</v>
      </c>
      <c r="AQ46" s="149">
        <v>0</v>
      </c>
      <c r="AR46" s="149">
        <v>0</v>
      </c>
      <c r="AS46" s="149">
        <v>0</v>
      </c>
      <c r="AT46" s="149">
        <v>0</v>
      </c>
      <c r="AU46" s="149">
        <v>0</v>
      </c>
      <c r="AV46" s="149">
        <v>0</v>
      </c>
      <c r="AW46" s="149">
        <v>0</v>
      </c>
      <c r="AX46" s="149">
        <v>0</v>
      </c>
      <c r="AY46" s="149">
        <v>0</v>
      </c>
      <c r="AZ46" s="149">
        <v>0</v>
      </c>
      <c r="BA46" s="149">
        <v>0</v>
      </c>
      <c r="BB46" s="149">
        <v>0</v>
      </c>
      <c r="BC46" s="149">
        <v>0</v>
      </c>
      <c r="BD46" s="149">
        <v>0</v>
      </c>
      <c r="BE46" s="149">
        <v>0</v>
      </c>
      <c r="BF46" s="149">
        <v>0</v>
      </c>
      <c r="BG46" s="149">
        <v>0</v>
      </c>
      <c r="BH46" s="149">
        <v>0</v>
      </c>
      <c r="BI46" s="149">
        <v>0</v>
      </c>
      <c r="BJ46" s="149">
        <v>0</v>
      </c>
      <c r="BK46" s="149">
        <v>0</v>
      </c>
      <c r="BL46" s="149">
        <v>0</v>
      </c>
      <c r="BM46" s="149">
        <v>0</v>
      </c>
      <c r="BN46" s="149">
        <v>0</v>
      </c>
      <c r="BO46" s="149">
        <v>0</v>
      </c>
      <c r="BP46" s="149">
        <v>0</v>
      </c>
      <c r="BQ46" s="149">
        <v>0</v>
      </c>
      <c r="BR46" s="149">
        <v>0</v>
      </c>
      <c r="BS46" s="149">
        <v>0</v>
      </c>
      <c r="BT46" s="149">
        <v>0</v>
      </c>
      <c r="BU46" s="149">
        <v>0</v>
      </c>
      <c r="BV46" s="149">
        <v>0</v>
      </c>
      <c r="BW46" s="149">
        <v>0</v>
      </c>
      <c r="BX46" s="149">
        <v>0</v>
      </c>
      <c r="BY46" s="149">
        <v>0</v>
      </c>
      <c r="BZ46" s="149">
        <v>0</v>
      </c>
      <c r="CA46" s="149">
        <v>0</v>
      </c>
      <c r="CB46" s="149">
        <v>0</v>
      </c>
      <c r="CC46" s="149">
        <v>0</v>
      </c>
      <c r="CD46" s="149">
        <v>0</v>
      </c>
      <c r="CE46" s="149">
        <v>0</v>
      </c>
      <c r="CF46" s="149">
        <v>0</v>
      </c>
      <c r="CG46" s="149">
        <v>0</v>
      </c>
      <c r="CH46" s="149">
        <v>0</v>
      </c>
      <c r="CI46" s="149">
        <v>0</v>
      </c>
      <c r="CJ46" s="149">
        <v>0</v>
      </c>
      <c r="CK46" s="149">
        <v>0</v>
      </c>
      <c r="CL46" s="149">
        <v>0</v>
      </c>
      <c r="CM46" s="149">
        <v>0</v>
      </c>
      <c r="CN46" s="149">
        <v>0</v>
      </c>
      <c r="CO46" s="149">
        <v>0</v>
      </c>
      <c r="CP46" s="149">
        <v>0</v>
      </c>
      <c r="CQ46" s="149">
        <v>0</v>
      </c>
      <c r="CR46" s="149">
        <v>0</v>
      </c>
      <c r="CS46" s="149">
        <v>0</v>
      </c>
      <c r="CT46" s="149">
        <v>0</v>
      </c>
      <c r="CU46" s="149">
        <v>0</v>
      </c>
      <c r="CV46" s="149">
        <v>0</v>
      </c>
      <c r="CW46" s="149">
        <v>0</v>
      </c>
      <c r="CX46" s="149">
        <v>0</v>
      </c>
      <c r="CY46" s="149">
        <v>0</v>
      </c>
      <c r="CZ46" s="149">
        <v>0</v>
      </c>
      <c r="DA46" s="149">
        <v>0</v>
      </c>
      <c r="DB46" s="149">
        <v>0</v>
      </c>
      <c r="DC46" s="149">
        <v>0</v>
      </c>
      <c r="DD46" s="149">
        <v>0</v>
      </c>
      <c r="DE46" s="149">
        <v>0</v>
      </c>
      <c r="DF46" s="149">
        <v>0</v>
      </c>
      <c r="DG46" s="149">
        <v>0</v>
      </c>
      <c r="DH46" s="149">
        <v>0</v>
      </c>
      <c r="DI46" s="149">
        <v>0</v>
      </c>
    </row>
    <row r="47" spans="1:113" ht="21" customHeight="1">
      <c r="A47" s="45"/>
      <c r="B47" s="45" t="s">
        <v>259</v>
      </c>
      <c r="C47" s="45" t="s">
        <v>222</v>
      </c>
      <c r="D47" s="120" t="s">
        <v>281</v>
      </c>
      <c r="E47" s="207">
        <v>20.67</v>
      </c>
      <c r="F47" s="149">
        <v>20.67</v>
      </c>
      <c r="G47" s="149"/>
      <c r="H47" s="149"/>
      <c r="I47" s="149"/>
      <c r="J47" s="149"/>
      <c r="K47" s="149"/>
      <c r="L47" s="149"/>
      <c r="M47" s="149"/>
      <c r="N47" s="149">
        <v>20.67</v>
      </c>
      <c r="O47" s="149"/>
      <c r="P47" s="149"/>
      <c r="Q47" s="149"/>
      <c r="R47" s="149"/>
      <c r="S47" s="149"/>
      <c r="T47" s="149">
        <v>0</v>
      </c>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v>0</v>
      </c>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row>
    <row r="48" spans="1:113" ht="21" customHeight="1">
      <c r="A48" s="45"/>
      <c r="B48" s="45"/>
      <c r="C48" s="45" t="s">
        <v>225</v>
      </c>
      <c r="D48" s="120" t="s">
        <v>666</v>
      </c>
      <c r="E48" s="207">
        <v>2383.82</v>
      </c>
      <c r="F48" s="149">
        <v>2383.82</v>
      </c>
      <c r="G48" s="149"/>
      <c r="H48" s="149"/>
      <c r="I48" s="149"/>
      <c r="J48" s="149"/>
      <c r="K48" s="149"/>
      <c r="L48" s="149"/>
      <c r="M48" s="149"/>
      <c r="N48" s="149">
        <v>2383.82</v>
      </c>
      <c r="O48" s="149"/>
      <c r="P48" s="149"/>
      <c r="Q48" s="149"/>
      <c r="R48" s="149"/>
      <c r="S48" s="149"/>
      <c r="T48" s="149">
        <v>0</v>
      </c>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v>0</v>
      </c>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row>
    <row r="49" spans="1:113" ht="21" customHeight="1">
      <c r="A49" s="45" t="s">
        <v>283</v>
      </c>
      <c r="B49" s="45"/>
      <c r="C49" s="45"/>
      <c r="D49" s="45" t="s">
        <v>307</v>
      </c>
      <c r="E49" s="155">
        <v>235.46</v>
      </c>
      <c r="F49" s="149">
        <v>138.86</v>
      </c>
      <c r="G49" s="149">
        <v>80.1</v>
      </c>
      <c r="H49" s="149">
        <v>2.38</v>
      </c>
      <c r="I49" s="149">
        <v>0</v>
      </c>
      <c r="J49" s="149">
        <v>0</v>
      </c>
      <c r="K49" s="149">
        <v>54.75</v>
      </c>
      <c r="L49" s="149">
        <v>0</v>
      </c>
      <c r="M49" s="149">
        <v>0</v>
      </c>
      <c r="N49" s="149">
        <v>0</v>
      </c>
      <c r="O49" s="149">
        <v>0</v>
      </c>
      <c r="P49" s="149">
        <v>1.63</v>
      </c>
      <c r="Q49" s="149">
        <v>0</v>
      </c>
      <c r="R49" s="149">
        <v>0</v>
      </c>
      <c r="S49" s="149">
        <v>0</v>
      </c>
      <c r="T49" s="149">
        <v>54.58</v>
      </c>
      <c r="U49" s="149">
        <v>4</v>
      </c>
      <c r="V49" s="149">
        <v>0</v>
      </c>
      <c r="W49" s="149">
        <v>0</v>
      </c>
      <c r="X49" s="149">
        <v>0</v>
      </c>
      <c r="Y49" s="149">
        <v>0.2</v>
      </c>
      <c r="Z49" s="149">
        <v>1.4</v>
      </c>
      <c r="AA49" s="149">
        <v>0</v>
      </c>
      <c r="AB49" s="149">
        <v>0</v>
      </c>
      <c r="AC49" s="149">
        <v>11</v>
      </c>
      <c r="AD49" s="149">
        <v>5.6</v>
      </c>
      <c r="AE49" s="149">
        <v>0</v>
      </c>
      <c r="AF49" s="149">
        <v>15</v>
      </c>
      <c r="AG49" s="149">
        <v>0</v>
      </c>
      <c r="AH49" s="149">
        <v>1.2</v>
      </c>
      <c r="AI49" s="149">
        <v>0</v>
      </c>
      <c r="AJ49" s="149">
        <v>1.6</v>
      </c>
      <c r="AK49" s="149">
        <v>0</v>
      </c>
      <c r="AL49" s="149">
        <v>0</v>
      </c>
      <c r="AM49" s="149">
        <v>0</v>
      </c>
      <c r="AN49" s="149">
        <v>4</v>
      </c>
      <c r="AO49" s="149">
        <v>0</v>
      </c>
      <c r="AP49" s="149">
        <v>2.58</v>
      </c>
      <c r="AQ49" s="149">
        <v>2.97</v>
      </c>
      <c r="AR49" s="149">
        <v>0</v>
      </c>
      <c r="AS49" s="149">
        <v>0</v>
      </c>
      <c r="AT49" s="149">
        <v>0</v>
      </c>
      <c r="AU49" s="149">
        <v>5.03</v>
      </c>
      <c r="AV49" s="149">
        <v>42.02</v>
      </c>
      <c r="AW49" s="149">
        <v>0</v>
      </c>
      <c r="AX49" s="149">
        <v>0</v>
      </c>
      <c r="AY49" s="149">
        <v>0</v>
      </c>
      <c r="AZ49" s="149">
        <v>0</v>
      </c>
      <c r="BA49" s="149">
        <v>0</v>
      </c>
      <c r="BB49" s="149">
        <v>0</v>
      </c>
      <c r="BC49" s="149">
        <v>0</v>
      </c>
      <c r="BD49" s="149">
        <v>0</v>
      </c>
      <c r="BE49" s="149">
        <v>42.02</v>
      </c>
      <c r="BF49" s="149">
        <v>0</v>
      </c>
      <c r="BG49" s="149">
        <v>0</v>
      </c>
      <c r="BH49" s="149">
        <v>0</v>
      </c>
      <c r="BI49" s="149">
        <v>0</v>
      </c>
      <c r="BJ49" s="149">
        <v>0</v>
      </c>
      <c r="BK49" s="149">
        <v>0</v>
      </c>
      <c r="BL49" s="149">
        <v>0</v>
      </c>
      <c r="BM49" s="149">
        <v>0</v>
      </c>
      <c r="BN49" s="149">
        <v>0</v>
      </c>
      <c r="BO49" s="149">
        <v>0</v>
      </c>
      <c r="BP49" s="149">
        <v>0</v>
      </c>
      <c r="BQ49" s="149">
        <v>0</v>
      </c>
      <c r="BR49" s="149">
        <v>0</v>
      </c>
      <c r="BS49" s="149">
        <v>0</v>
      </c>
      <c r="BT49" s="149">
        <v>0</v>
      </c>
      <c r="BU49" s="149">
        <v>0</v>
      </c>
      <c r="BV49" s="149">
        <v>0</v>
      </c>
      <c r="BW49" s="149">
        <v>0</v>
      </c>
      <c r="BX49" s="149">
        <v>0</v>
      </c>
      <c r="BY49" s="149">
        <v>0</v>
      </c>
      <c r="BZ49" s="149">
        <v>0</v>
      </c>
      <c r="CA49" s="149">
        <v>0</v>
      </c>
      <c r="CB49" s="149">
        <v>0</v>
      </c>
      <c r="CC49" s="149">
        <v>0</v>
      </c>
      <c r="CD49" s="149">
        <v>0</v>
      </c>
      <c r="CE49" s="149">
        <v>0</v>
      </c>
      <c r="CF49" s="149">
        <v>0</v>
      </c>
      <c r="CG49" s="149">
        <v>0</v>
      </c>
      <c r="CH49" s="149">
        <v>0</v>
      </c>
      <c r="CI49" s="149">
        <v>0</v>
      </c>
      <c r="CJ49" s="149">
        <v>0</v>
      </c>
      <c r="CK49" s="149">
        <v>0</v>
      </c>
      <c r="CL49" s="149">
        <v>0</v>
      </c>
      <c r="CM49" s="149">
        <v>0</v>
      </c>
      <c r="CN49" s="149">
        <v>0</v>
      </c>
      <c r="CO49" s="149">
        <v>0</v>
      </c>
      <c r="CP49" s="149">
        <v>0</v>
      </c>
      <c r="CQ49" s="149">
        <v>0</v>
      </c>
      <c r="CR49" s="149">
        <v>0</v>
      </c>
      <c r="CS49" s="149">
        <v>0</v>
      </c>
      <c r="CT49" s="149">
        <v>0</v>
      </c>
      <c r="CU49" s="149">
        <v>0</v>
      </c>
      <c r="CV49" s="149">
        <v>0</v>
      </c>
      <c r="CW49" s="149">
        <v>0</v>
      </c>
      <c r="CX49" s="149">
        <v>0</v>
      </c>
      <c r="CY49" s="149">
        <v>0</v>
      </c>
      <c r="CZ49" s="149">
        <v>0</v>
      </c>
      <c r="DA49" s="149">
        <v>0</v>
      </c>
      <c r="DB49" s="149">
        <v>0</v>
      </c>
      <c r="DC49" s="149">
        <v>0</v>
      </c>
      <c r="DD49" s="149">
        <v>0</v>
      </c>
      <c r="DE49" s="149">
        <v>0</v>
      </c>
      <c r="DF49" s="149">
        <v>0</v>
      </c>
      <c r="DG49" s="149">
        <v>0</v>
      </c>
      <c r="DH49" s="149">
        <v>0</v>
      </c>
      <c r="DI49" s="149">
        <v>0</v>
      </c>
    </row>
    <row r="50" spans="1:113" ht="21" customHeight="1">
      <c r="A50" s="45"/>
      <c r="B50" s="45" t="s">
        <v>301</v>
      </c>
      <c r="C50" s="45" t="s">
        <v>302</v>
      </c>
      <c r="D50" s="45" t="s">
        <v>667</v>
      </c>
      <c r="E50" s="155">
        <v>5</v>
      </c>
      <c r="F50" s="149">
        <v>0</v>
      </c>
      <c r="G50" s="149">
        <v>0</v>
      </c>
      <c r="H50" s="149">
        <v>0</v>
      </c>
      <c r="I50" s="149"/>
      <c r="J50" s="149"/>
      <c r="K50" s="149">
        <v>0</v>
      </c>
      <c r="L50" s="149">
        <v>0</v>
      </c>
      <c r="M50" s="149">
        <v>0</v>
      </c>
      <c r="N50" s="149">
        <v>0</v>
      </c>
      <c r="O50" s="149"/>
      <c r="P50" s="149">
        <v>0</v>
      </c>
      <c r="Q50" s="149">
        <v>0</v>
      </c>
      <c r="R50" s="149"/>
      <c r="S50" s="149">
        <v>0</v>
      </c>
      <c r="T50" s="149">
        <v>5</v>
      </c>
      <c r="U50" s="149">
        <v>0</v>
      </c>
      <c r="V50" s="149">
        <v>0</v>
      </c>
      <c r="W50" s="149">
        <v>0</v>
      </c>
      <c r="X50" s="149">
        <v>0</v>
      </c>
      <c r="Y50" s="149">
        <v>0</v>
      </c>
      <c r="Z50" s="149">
        <v>0</v>
      </c>
      <c r="AA50" s="149">
        <v>0</v>
      </c>
      <c r="AB50" s="149">
        <v>0</v>
      </c>
      <c r="AC50" s="149">
        <v>0</v>
      </c>
      <c r="AD50" s="149">
        <v>0</v>
      </c>
      <c r="AE50" s="149">
        <v>0</v>
      </c>
      <c r="AF50" s="149">
        <v>5</v>
      </c>
      <c r="AG50" s="149">
        <v>0</v>
      </c>
      <c r="AH50" s="149">
        <v>0</v>
      </c>
      <c r="AI50" s="149">
        <v>0</v>
      </c>
      <c r="AJ50" s="149">
        <v>0</v>
      </c>
      <c r="AK50" s="149">
        <v>0</v>
      </c>
      <c r="AL50" s="149">
        <v>0</v>
      </c>
      <c r="AM50" s="149">
        <v>0</v>
      </c>
      <c r="AN50" s="149">
        <v>0</v>
      </c>
      <c r="AO50" s="149">
        <v>0</v>
      </c>
      <c r="AP50" s="149">
        <v>0</v>
      </c>
      <c r="AQ50" s="149">
        <v>0</v>
      </c>
      <c r="AR50" s="149">
        <v>0</v>
      </c>
      <c r="AS50" s="149">
        <v>0</v>
      </c>
      <c r="AT50" s="149">
        <v>0</v>
      </c>
      <c r="AU50" s="149">
        <v>0</v>
      </c>
      <c r="AV50" s="149">
        <v>0</v>
      </c>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row>
    <row r="51" spans="1:113" ht="21" customHeight="1">
      <c r="A51" s="45"/>
      <c r="B51" s="45" t="s">
        <v>230</v>
      </c>
      <c r="C51" s="45" t="s">
        <v>235</v>
      </c>
      <c r="D51" s="120" t="s">
        <v>668</v>
      </c>
      <c r="E51" s="207">
        <v>230.46</v>
      </c>
      <c r="F51" s="149">
        <v>138.86</v>
      </c>
      <c r="G51" s="149">
        <v>80.1</v>
      </c>
      <c r="H51" s="149">
        <v>2.38</v>
      </c>
      <c r="I51" s="149"/>
      <c r="J51" s="149"/>
      <c r="K51" s="149">
        <v>54.75</v>
      </c>
      <c r="L51" s="149">
        <v>0</v>
      </c>
      <c r="M51" s="149">
        <v>0</v>
      </c>
      <c r="N51" s="149">
        <v>0</v>
      </c>
      <c r="O51" s="149"/>
      <c r="P51" s="149">
        <v>1.63</v>
      </c>
      <c r="Q51" s="149">
        <v>0</v>
      </c>
      <c r="R51" s="149"/>
      <c r="S51" s="149">
        <v>0</v>
      </c>
      <c r="T51" s="149">
        <v>49.58</v>
      </c>
      <c r="U51" s="149">
        <v>4</v>
      </c>
      <c r="V51" s="149">
        <v>0</v>
      </c>
      <c r="W51" s="149">
        <v>0</v>
      </c>
      <c r="X51" s="149">
        <v>0</v>
      </c>
      <c r="Y51" s="149">
        <v>0.2</v>
      </c>
      <c r="Z51" s="149">
        <v>1.4</v>
      </c>
      <c r="AA51" s="149">
        <v>0</v>
      </c>
      <c r="AB51" s="149">
        <v>0</v>
      </c>
      <c r="AC51" s="149">
        <v>11</v>
      </c>
      <c r="AD51" s="149">
        <v>5.6</v>
      </c>
      <c r="AE51" s="149">
        <v>0</v>
      </c>
      <c r="AF51" s="149">
        <v>10</v>
      </c>
      <c r="AG51" s="149">
        <v>0</v>
      </c>
      <c r="AH51" s="149">
        <v>1.2</v>
      </c>
      <c r="AI51" s="149">
        <v>0</v>
      </c>
      <c r="AJ51" s="149">
        <v>1.6</v>
      </c>
      <c r="AK51" s="149">
        <v>0</v>
      </c>
      <c r="AL51" s="149">
        <v>0</v>
      </c>
      <c r="AM51" s="149">
        <v>0</v>
      </c>
      <c r="AN51" s="149">
        <v>4</v>
      </c>
      <c r="AO51" s="149">
        <v>0</v>
      </c>
      <c r="AP51" s="149">
        <v>2.58</v>
      </c>
      <c r="AQ51" s="149">
        <v>2.97</v>
      </c>
      <c r="AR51" s="149">
        <v>0</v>
      </c>
      <c r="AS51" s="149">
        <v>0</v>
      </c>
      <c r="AT51" s="149">
        <v>0</v>
      </c>
      <c r="AU51" s="149">
        <v>5.03</v>
      </c>
      <c r="AV51" s="149">
        <v>42.02</v>
      </c>
      <c r="AW51" s="149"/>
      <c r="AX51" s="149"/>
      <c r="AY51" s="149"/>
      <c r="AZ51" s="149"/>
      <c r="BA51" s="149"/>
      <c r="BB51" s="149"/>
      <c r="BC51" s="149"/>
      <c r="BD51" s="149"/>
      <c r="BE51" s="149">
        <v>42.02</v>
      </c>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row>
    <row r="52" spans="1:113" ht="21" customHeight="1">
      <c r="A52" s="45" t="s">
        <v>286</v>
      </c>
      <c r="B52" s="45"/>
      <c r="C52" s="45"/>
      <c r="D52" s="45" t="s">
        <v>306</v>
      </c>
      <c r="E52" s="155">
        <v>4572.66</v>
      </c>
      <c r="F52" s="149">
        <v>4572.66</v>
      </c>
      <c r="G52" s="149">
        <v>0</v>
      </c>
      <c r="H52" s="149">
        <v>0</v>
      </c>
      <c r="I52" s="149">
        <v>0</v>
      </c>
      <c r="J52" s="149">
        <v>0</v>
      </c>
      <c r="K52" s="149">
        <v>0</v>
      </c>
      <c r="L52" s="149">
        <v>0</v>
      </c>
      <c r="M52" s="149">
        <v>0</v>
      </c>
      <c r="N52" s="149">
        <v>0</v>
      </c>
      <c r="O52" s="149">
        <v>0</v>
      </c>
      <c r="P52" s="149">
        <v>0</v>
      </c>
      <c r="Q52" s="149">
        <v>4572.66</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c r="AQ52" s="149">
        <v>0</v>
      </c>
      <c r="AR52" s="149">
        <v>0</v>
      </c>
      <c r="AS52" s="149">
        <v>0</v>
      </c>
      <c r="AT52" s="149">
        <v>0</v>
      </c>
      <c r="AU52" s="149">
        <v>0</v>
      </c>
      <c r="AV52" s="149">
        <v>0</v>
      </c>
      <c r="AW52" s="149">
        <v>0</v>
      </c>
      <c r="AX52" s="149">
        <v>0</v>
      </c>
      <c r="AY52" s="149">
        <v>0</v>
      </c>
      <c r="AZ52" s="149">
        <v>0</v>
      </c>
      <c r="BA52" s="149">
        <v>0</v>
      </c>
      <c r="BB52" s="149">
        <v>0</v>
      </c>
      <c r="BC52" s="149">
        <v>0</v>
      </c>
      <c r="BD52" s="149">
        <v>0</v>
      </c>
      <c r="BE52" s="149">
        <v>0</v>
      </c>
      <c r="BF52" s="149">
        <v>0</v>
      </c>
      <c r="BG52" s="149">
        <v>0</v>
      </c>
      <c r="BH52" s="149">
        <v>0</v>
      </c>
      <c r="BI52" s="149">
        <v>0</v>
      </c>
      <c r="BJ52" s="149">
        <v>0</v>
      </c>
      <c r="BK52" s="149">
        <v>0</v>
      </c>
      <c r="BL52" s="149">
        <v>0</v>
      </c>
      <c r="BM52" s="149">
        <v>0</v>
      </c>
      <c r="BN52" s="149">
        <v>0</v>
      </c>
      <c r="BO52" s="149">
        <v>0</v>
      </c>
      <c r="BP52" s="149">
        <v>0</v>
      </c>
      <c r="BQ52" s="149">
        <v>0</v>
      </c>
      <c r="BR52" s="149">
        <v>0</v>
      </c>
      <c r="BS52" s="149">
        <v>0</v>
      </c>
      <c r="BT52" s="149">
        <v>0</v>
      </c>
      <c r="BU52" s="149">
        <v>0</v>
      </c>
      <c r="BV52" s="149">
        <v>0</v>
      </c>
      <c r="BW52" s="149">
        <v>0</v>
      </c>
      <c r="BX52" s="149">
        <v>0</v>
      </c>
      <c r="BY52" s="149">
        <v>0</v>
      </c>
      <c r="BZ52" s="149">
        <v>0</v>
      </c>
      <c r="CA52" s="149">
        <v>0</v>
      </c>
      <c r="CB52" s="149">
        <v>0</v>
      </c>
      <c r="CC52" s="149">
        <v>0</v>
      </c>
      <c r="CD52" s="149">
        <v>0</v>
      </c>
      <c r="CE52" s="149">
        <v>0</v>
      </c>
      <c r="CF52" s="149">
        <v>0</v>
      </c>
      <c r="CG52" s="149">
        <v>0</v>
      </c>
      <c r="CH52" s="149">
        <v>0</v>
      </c>
      <c r="CI52" s="149">
        <v>0</v>
      </c>
      <c r="CJ52" s="149">
        <v>0</v>
      </c>
      <c r="CK52" s="149">
        <v>0</v>
      </c>
      <c r="CL52" s="149">
        <v>0</v>
      </c>
      <c r="CM52" s="149">
        <v>0</v>
      </c>
      <c r="CN52" s="149">
        <v>0</v>
      </c>
      <c r="CO52" s="149">
        <v>0</v>
      </c>
      <c r="CP52" s="149">
        <v>0</v>
      </c>
      <c r="CQ52" s="149">
        <v>0</v>
      </c>
      <c r="CR52" s="149">
        <v>0</v>
      </c>
      <c r="CS52" s="149">
        <v>0</v>
      </c>
      <c r="CT52" s="149">
        <v>0</v>
      </c>
      <c r="CU52" s="149">
        <v>0</v>
      </c>
      <c r="CV52" s="149">
        <v>0</v>
      </c>
      <c r="CW52" s="149">
        <v>0</v>
      </c>
      <c r="CX52" s="149">
        <v>0</v>
      </c>
      <c r="CY52" s="149">
        <v>0</v>
      </c>
      <c r="CZ52" s="149">
        <v>0</v>
      </c>
      <c r="DA52" s="149">
        <v>0</v>
      </c>
      <c r="DB52" s="149">
        <v>0</v>
      </c>
      <c r="DC52" s="149">
        <v>0</v>
      </c>
      <c r="DD52" s="149">
        <v>0</v>
      </c>
      <c r="DE52" s="149">
        <v>0</v>
      </c>
      <c r="DF52" s="149">
        <v>0</v>
      </c>
      <c r="DG52" s="149">
        <v>0</v>
      </c>
      <c r="DH52" s="149">
        <v>0</v>
      </c>
      <c r="DI52" s="149">
        <v>0</v>
      </c>
    </row>
    <row r="53" spans="1:113" ht="21" customHeight="1">
      <c r="A53" s="45"/>
      <c r="B53" s="45" t="s">
        <v>225</v>
      </c>
      <c r="C53" s="45" t="s">
        <v>222</v>
      </c>
      <c r="D53" s="120" t="s">
        <v>305</v>
      </c>
      <c r="E53" s="207">
        <v>4572.66</v>
      </c>
      <c r="F53" s="149">
        <v>4572.66</v>
      </c>
      <c r="G53" s="149"/>
      <c r="H53" s="149"/>
      <c r="I53" s="149"/>
      <c r="J53" s="149"/>
      <c r="K53" s="149"/>
      <c r="L53" s="149"/>
      <c r="M53" s="149"/>
      <c r="N53" s="149"/>
      <c r="O53" s="149"/>
      <c r="P53" s="149"/>
      <c r="Q53" s="149">
        <v>4572.66</v>
      </c>
      <c r="R53" s="149"/>
      <c r="S53" s="149"/>
      <c r="T53" s="149">
        <v>0</v>
      </c>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v>0</v>
      </c>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row>
    <row r="54" ht="21" customHeight="1"/>
    <row r="55" ht="21" customHeight="1"/>
    <row r="56" ht="21" customHeight="1"/>
    <row r="57" ht="21" customHeight="1"/>
    <row r="58" ht="21" customHeight="1"/>
    <row r="59" ht="21" customHeight="1"/>
    <row r="60" ht="21" customHeight="1"/>
    <row r="61" ht="21" customHeight="1"/>
    <row r="62" ht="21" customHeight="1"/>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G5:DG6"/>
    <mergeCell ref="DH5:DH6"/>
    <mergeCell ref="DI5:DI6"/>
    <mergeCell ref="DC5:DC6"/>
    <mergeCell ref="DD5:DD6"/>
    <mergeCell ref="DE5:DE6"/>
    <mergeCell ref="DF5:DF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Zeros="0" workbookViewId="0" topLeftCell="A1">
      <selection activeCell="E8" sqref="E8"/>
    </sheetView>
  </sheetViews>
  <sheetFormatPr defaultColWidth="7.00390625" defaultRowHeight="14.25"/>
  <cols>
    <col min="1" max="1" width="4.125" style="1" customWidth="1"/>
    <col min="2" max="2" width="4.125" style="161" customWidth="1"/>
    <col min="3" max="3" width="6.875" style="161" customWidth="1"/>
    <col min="4" max="4" width="54.625" style="1" customWidth="1"/>
    <col min="5" max="7" width="16.375" style="150" customWidth="1"/>
    <col min="8" max="16384" width="7.00390625" style="1" customWidth="1"/>
  </cols>
  <sheetData>
    <row r="1" spans="1:7" ht="19.5" customHeight="1">
      <c r="A1" s="59"/>
      <c r="B1" s="157"/>
      <c r="C1" s="157"/>
      <c r="D1" s="37"/>
      <c r="E1" s="151"/>
      <c r="F1" s="151"/>
      <c r="G1" s="152" t="s">
        <v>177</v>
      </c>
    </row>
    <row r="2" spans="1:7" ht="25.5" customHeight="1">
      <c r="A2" s="209" t="s">
        <v>178</v>
      </c>
      <c r="B2" s="209"/>
      <c r="C2" s="209"/>
      <c r="D2" s="209"/>
      <c r="E2" s="209"/>
      <c r="F2" s="209"/>
      <c r="G2" s="209"/>
    </row>
    <row r="3" spans="1:7" ht="19.5" customHeight="1">
      <c r="A3" s="6" t="s">
        <v>391</v>
      </c>
      <c r="B3" s="60"/>
      <c r="C3" s="60"/>
      <c r="D3" s="60"/>
      <c r="E3" s="153"/>
      <c r="F3" s="153"/>
      <c r="G3" s="154" t="s">
        <v>4</v>
      </c>
    </row>
    <row r="4" spans="1:7" ht="19.5" customHeight="1">
      <c r="A4" s="229" t="s">
        <v>179</v>
      </c>
      <c r="B4" s="259"/>
      <c r="C4" s="259"/>
      <c r="D4" s="230"/>
      <c r="E4" s="260" t="s">
        <v>53</v>
      </c>
      <c r="F4" s="261"/>
      <c r="G4" s="261"/>
    </row>
    <row r="5" spans="1:7" ht="19.5" customHeight="1">
      <c r="A5" s="241" t="s">
        <v>38</v>
      </c>
      <c r="B5" s="243"/>
      <c r="C5" s="262" t="s">
        <v>39</v>
      </c>
      <c r="D5" s="234" t="s">
        <v>94</v>
      </c>
      <c r="E5" s="261" t="s">
        <v>28</v>
      </c>
      <c r="F5" s="266" t="s">
        <v>180</v>
      </c>
      <c r="G5" s="261" t="s">
        <v>181</v>
      </c>
    </row>
    <row r="6" spans="1:7" ht="33.75" customHeight="1">
      <c r="A6" s="61" t="s">
        <v>48</v>
      </c>
      <c r="B6" s="158" t="s">
        <v>49</v>
      </c>
      <c r="C6" s="263"/>
      <c r="D6" s="264"/>
      <c r="E6" s="265"/>
      <c r="F6" s="240"/>
      <c r="G6" s="265"/>
    </row>
    <row r="7" spans="1:7" ht="19.5" customHeight="1">
      <c r="A7" s="21" t="s">
        <v>81</v>
      </c>
      <c r="B7" s="159" t="s">
        <v>81</v>
      </c>
      <c r="C7" s="162" t="s">
        <v>81</v>
      </c>
      <c r="D7" s="21" t="s">
        <v>28</v>
      </c>
      <c r="E7" s="147">
        <f>E8+E17+E31</f>
        <v>67981.05</v>
      </c>
      <c r="F7" s="147">
        <f>F8+F17+F31</f>
        <v>64706.8</v>
      </c>
      <c r="G7" s="148">
        <f>G8+G17+G31</f>
        <v>3274.2500000000005</v>
      </c>
    </row>
    <row r="8" spans="1:7" ht="19.5" customHeight="1">
      <c r="A8" s="21" t="s">
        <v>351</v>
      </c>
      <c r="B8" s="159"/>
      <c r="C8" s="162"/>
      <c r="D8" s="21" t="s">
        <v>333</v>
      </c>
      <c r="E8" s="147">
        <f>SUM(E9:E16)</f>
        <v>55675.64</v>
      </c>
      <c r="F8" s="147">
        <f>SUM(F9:F16)</f>
        <v>55675.64</v>
      </c>
      <c r="G8" s="148">
        <f>SUM(G9:G16)</f>
        <v>0</v>
      </c>
    </row>
    <row r="9" spans="1:7" ht="19.5" customHeight="1">
      <c r="A9" s="21"/>
      <c r="B9" s="159" t="s">
        <v>352</v>
      </c>
      <c r="C9" s="162" t="s">
        <v>338</v>
      </c>
      <c r="D9" s="21" t="s">
        <v>353</v>
      </c>
      <c r="E9" s="147">
        <f aca="true" t="shared" si="0" ref="E9:E35">SUM(F9:G9)</f>
        <v>24809.21</v>
      </c>
      <c r="F9" s="147">
        <v>24809.21</v>
      </c>
      <c r="G9" s="148"/>
    </row>
    <row r="10" spans="1:7" ht="19.5" customHeight="1">
      <c r="A10" s="21"/>
      <c r="B10" s="159" t="s">
        <v>302</v>
      </c>
      <c r="C10" s="162" t="s">
        <v>354</v>
      </c>
      <c r="D10" s="21" t="s">
        <v>355</v>
      </c>
      <c r="E10" s="147">
        <f t="shared" si="0"/>
        <v>1148.83</v>
      </c>
      <c r="F10" s="147">
        <v>1148.83</v>
      </c>
      <c r="G10" s="148"/>
    </row>
    <row r="11" spans="1:7" ht="19.5" customHeight="1">
      <c r="A11" s="21"/>
      <c r="B11" s="159" t="s">
        <v>356</v>
      </c>
      <c r="C11" s="162" t="s">
        <v>338</v>
      </c>
      <c r="D11" s="21" t="s">
        <v>357</v>
      </c>
      <c r="E11" s="147">
        <f t="shared" si="0"/>
        <v>13906.42</v>
      </c>
      <c r="F11" s="147">
        <v>13906.42</v>
      </c>
      <c r="G11" s="148"/>
    </row>
    <row r="12" spans="1:7" ht="19.5" customHeight="1">
      <c r="A12" s="21"/>
      <c r="B12" s="159" t="s">
        <v>293</v>
      </c>
      <c r="C12" s="162" t="s">
        <v>338</v>
      </c>
      <c r="D12" s="21" t="s">
        <v>358</v>
      </c>
      <c r="E12" s="147">
        <f t="shared" si="0"/>
        <v>8333.82</v>
      </c>
      <c r="F12" s="147">
        <v>8333.82</v>
      </c>
      <c r="G12" s="148"/>
    </row>
    <row r="13" spans="1:7" ht="19.5" customHeight="1">
      <c r="A13" s="21"/>
      <c r="B13" s="159" t="s">
        <v>359</v>
      </c>
      <c r="C13" s="162" t="s">
        <v>338</v>
      </c>
      <c r="D13" s="21" t="s">
        <v>360</v>
      </c>
      <c r="E13" s="147">
        <f t="shared" si="0"/>
        <v>18.74</v>
      </c>
      <c r="F13" s="147">
        <v>18.74</v>
      </c>
      <c r="G13" s="148"/>
    </row>
    <row r="14" spans="1:7" ht="19.5" customHeight="1">
      <c r="A14" s="21"/>
      <c r="B14" s="159" t="s">
        <v>361</v>
      </c>
      <c r="C14" s="162" t="s">
        <v>338</v>
      </c>
      <c r="D14" s="21" t="s">
        <v>362</v>
      </c>
      <c r="E14" s="147">
        <f t="shared" si="0"/>
        <v>2406.91</v>
      </c>
      <c r="F14" s="147">
        <v>2406.91</v>
      </c>
      <c r="G14" s="148"/>
    </row>
    <row r="15" spans="1:7" ht="19.5" customHeight="1">
      <c r="A15" s="21"/>
      <c r="B15" s="159" t="s">
        <v>364</v>
      </c>
      <c r="C15" s="162" t="s">
        <v>338</v>
      </c>
      <c r="D15" s="21" t="s">
        <v>365</v>
      </c>
      <c r="E15" s="147">
        <f t="shared" si="0"/>
        <v>479.05</v>
      </c>
      <c r="F15" s="147">
        <v>479.05</v>
      </c>
      <c r="G15" s="148"/>
    </row>
    <row r="16" spans="1:7" ht="19.5" customHeight="1">
      <c r="A16" s="21"/>
      <c r="B16" s="159" t="s">
        <v>366</v>
      </c>
      <c r="C16" s="162" t="s">
        <v>367</v>
      </c>
      <c r="D16" s="21" t="s">
        <v>305</v>
      </c>
      <c r="E16" s="147">
        <f t="shared" si="0"/>
        <v>4572.66</v>
      </c>
      <c r="F16" s="147">
        <v>4572.66</v>
      </c>
      <c r="G16" s="148"/>
    </row>
    <row r="17" spans="1:7" ht="19.5" customHeight="1">
      <c r="A17" s="21" t="s">
        <v>368</v>
      </c>
      <c r="B17" s="159"/>
      <c r="C17" s="162"/>
      <c r="D17" s="21" t="s">
        <v>334</v>
      </c>
      <c r="E17" s="147">
        <f>SUM(E18:E30)</f>
        <v>3274.2500000000005</v>
      </c>
      <c r="F17" s="147">
        <f>SUM(F18:F30)</f>
        <v>0</v>
      </c>
      <c r="G17" s="148">
        <f>SUM(G18:G30)</f>
        <v>3274.2500000000005</v>
      </c>
    </row>
    <row r="18" spans="1:7" ht="19.5" customHeight="1">
      <c r="A18" s="21"/>
      <c r="B18" s="159" t="s">
        <v>331</v>
      </c>
      <c r="C18" s="162" t="s">
        <v>371</v>
      </c>
      <c r="D18" s="21" t="s">
        <v>369</v>
      </c>
      <c r="E18" s="147">
        <f>SUM(F18:G18)</f>
        <v>86.06</v>
      </c>
      <c r="F18" s="147"/>
      <c r="G18" s="148">
        <v>86.06</v>
      </c>
    </row>
    <row r="19" spans="1:7" ht="19.5" customHeight="1">
      <c r="A19" s="21"/>
      <c r="B19" s="159" t="s">
        <v>296</v>
      </c>
      <c r="C19" s="162" t="s">
        <v>294</v>
      </c>
      <c r="D19" s="21" t="s">
        <v>370</v>
      </c>
      <c r="E19" s="147">
        <f t="shared" si="0"/>
        <v>3.63</v>
      </c>
      <c r="F19" s="147"/>
      <c r="G19" s="148">
        <v>3.63</v>
      </c>
    </row>
    <row r="20" spans="1:7" ht="19.5" customHeight="1">
      <c r="A20" s="21"/>
      <c r="B20" s="159" t="s">
        <v>329</v>
      </c>
      <c r="C20" s="162" t="s">
        <v>294</v>
      </c>
      <c r="D20" s="21" t="s">
        <v>372</v>
      </c>
      <c r="E20" s="147">
        <f t="shared" si="0"/>
        <v>25.44</v>
      </c>
      <c r="F20" s="147"/>
      <c r="G20" s="148">
        <v>25.44</v>
      </c>
    </row>
    <row r="21" spans="1:7" ht="19.5" customHeight="1">
      <c r="A21" s="21"/>
      <c r="B21" s="159" t="s">
        <v>356</v>
      </c>
      <c r="C21" s="162" t="s">
        <v>294</v>
      </c>
      <c r="D21" s="21" t="s">
        <v>373</v>
      </c>
      <c r="E21" s="147">
        <f t="shared" si="0"/>
        <v>4.06</v>
      </c>
      <c r="F21" s="147"/>
      <c r="G21" s="148">
        <v>4.06</v>
      </c>
    </row>
    <row r="22" spans="1:7" ht="19.5" customHeight="1">
      <c r="A22" s="21"/>
      <c r="B22" s="159" t="s">
        <v>359</v>
      </c>
      <c r="C22" s="162" t="s">
        <v>294</v>
      </c>
      <c r="D22" s="21" t="s">
        <v>374</v>
      </c>
      <c r="E22" s="147">
        <f t="shared" si="0"/>
        <v>18.17</v>
      </c>
      <c r="F22" s="147"/>
      <c r="G22" s="148">
        <v>18.17</v>
      </c>
    </row>
    <row r="23" spans="1:7" ht="19.5" customHeight="1">
      <c r="A23" s="21"/>
      <c r="B23" s="159" t="s">
        <v>363</v>
      </c>
      <c r="C23" s="162" t="s">
        <v>294</v>
      </c>
      <c r="D23" s="21" t="s">
        <v>375</v>
      </c>
      <c r="E23" s="147">
        <f t="shared" si="0"/>
        <v>111.47</v>
      </c>
      <c r="F23" s="147"/>
      <c r="G23" s="148">
        <v>111.47</v>
      </c>
    </row>
    <row r="24" spans="1:7" ht="19.5" customHeight="1">
      <c r="A24" s="21"/>
      <c r="B24" s="159" t="s">
        <v>376</v>
      </c>
      <c r="C24" s="162" t="s">
        <v>294</v>
      </c>
      <c r="D24" s="21" t="s">
        <v>377</v>
      </c>
      <c r="E24" s="147">
        <f t="shared" si="0"/>
        <v>21.81</v>
      </c>
      <c r="F24" s="147"/>
      <c r="G24" s="148">
        <v>21.81</v>
      </c>
    </row>
    <row r="25" spans="1:7" ht="19.5" customHeight="1">
      <c r="A25" s="21"/>
      <c r="B25" s="159" t="s">
        <v>378</v>
      </c>
      <c r="C25" s="162" t="s">
        <v>338</v>
      </c>
      <c r="D25" s="21" t="s">
        <v>379</v>
      </c>
      <c r="E25" s="147">
        <f t="shared" si="0"/>
        <v>571.58</v>
      </c>
      <c r="F25" s="147"/>
      <c r="G25" s="148">
        <v>571.58</v>
      </c>
    </row>
    <row r="26" spans="1:7" ht="19.5" customHeight="1">
      <c r="A26" s="21"/>
      <c r="B26" s="159" t="s">
        <v>380</v>
      </c>
      <c r="C26" s="162" t="s">
        <v>294</v>
      </c>
      <c r="D26" s="21" t="s">
        <v>381</v>
      </c>
      <c r="E26" s="147">
        <f t="shared" si="0"/>
        <v>29.07</v>
      </c>
      <c r="F26" s="147"/>
      <c r="G26" s="148">
        <v>29.07</v>
      </c>
    </row>
    <row r="27" spans="1:7" ht="18" customHeight="1">
      <c r="A27" s="45"/>
      <c r="B27" s="159" t="s">
        <v>382</v>
      </c>
      <c r="C27" s="159" t="s">
        <v>338</v>
      </c>
      <c r="D27" s="45" t="s">
        <v>383</v>
      </c>
      <c r="E27" s="148">
        <f t="shared" si="0"/>
        <v>762.11</v>
      </c>
      <c r="F27" s="148"/>
      <c r="G27" s="148">
        <v>762.11</v>
      </c>
    </row>
    <row r="28" spans="1:7" ht="18" customHeight="1">
      <c r="A28" s="143"/>
      <c r="B28" s="160">
        <v>29</v>
      </c>
      <c r="C28" s="160">
        <v>336601</v>
      </c>
      <c r="D28" s="143" t="s">
        <v>384</v>
      </c>
      <c r="E28" s="149">
        <f t="shared" si="0"/>
        <v>1505.7</v>
      </c>
      <c r="F28" s="149"/>
      <c r="G28" s="149">
        <v>1505.7</v>
      </c>
    </row>
    <row r="29" spans="1:7" ht="18" customHeight="1">
      <c r="A29" s="143"/>
      <c r="B29" s="160">
        <v>31</v>
      </c>
      <c r="C29" s="160">
        <v>311607</v>
      </c>
      <c r="D29" s="143" t="s">
        <v>385</v>
      </c>
      <c r="E29" s="149">
        <f t="shared" si="0"/>
        <v>5</v>
      </c>
      <c r="F29" s="149"/>
      <c r="G29" s="149">
        <v>5</v>
      </c>
    </row>
    <row r="30" spans="1:7" ht="18" customHeight="1">
      <c r="A30" s="143"/>
      <c r="B30" s="160">
        <v>99</v>
      </c>
      <c r="C30" s="160">
        <v>336601</v>
      </c>
      <c r="D30" s="143" t="s">
        <v>386</v>
      </c>
      <c r="E30" s="149">
        <f t="shared" si="0"/>
        <v>130.15</v>
      </c>
      <c r="F30" s="149"/>
      <c r="G30" s="149">
        <v>130.15</v>
      </c>
    </row>
    <row r="31" spans="1:7" ht="18" customHeight="1">
      <c r="A31" s="143">
        <v>303</v>
      </c>
      <c r="B31" s="160"/>
      <c r="C31" s="160"/>
      <c r="D31" s="143" t="s">
        <v>347</v>
      </c>
      <c r="E31" s="149">
        <f>SUM(E32:E35)</f>
        <v>9031.16</v>
      </c>
      <c r="F31" s="149">
        <f>SUM(F32:F35)</f>
        <v>9031.16</v>
      </c>
      <c r="G31" s="149">
        <f>SUM(G32:G35)</f>
        <v>0</v>
      </c>
    </row>
    <row r="32" spans="1:7" ht="18" customHeight="1">
      <c r="A32" s="143"/>
      <c r="B32" s="159" t="s">
        <v>301</v>
      </c>
      <c r="C32" s="160">
        <v>311301</v>
      </c>
      <c r="D32" s="143" t="s">
        <v>387</v>
      </c>
      <c r="E32" s="149">
        <f t="shared" si="0"/>
        <v>38.49</v>
      </c>
      <c r="F32" s="149">
        <v>38.49</v>
      </c>
      <c r="G32" s="149"/>
    </row>
    <row r="33" spans="1:7" ht="18" customHeight="1">
      <c r="A33" s="143"/>
      <c r="B33" s="159" t="s">
        <v>302</v>
      </c>
      <c r="C33" s="160">
        <v>311606</v>
      </c>
      <c r="D33" s="143" t="s">
        <v>388</v>
      </c>
      <c r="E33" s="149">
        <f t="shared" si="0"/>
        <v>102.46</v>
      </c>
      <c r="F33" s="149">
        <v>102.46</v>
      </c>
      <c r="G33" s="149"/>
    </row>
    <row r="34" spans="1:7" ht="18" customHeight="1">
      <c r="A34" s="143"/>
      <c r="B34" s="159" t="s">
        <v>296</v>
      </c>
      <c r="C34" s="160">
        <v>336601</v>
      </c>
      <c r="D34" s="143" t="s">
        <v>389</v>
      </c>
      <c r="E34" s="149">
        <f t="shared" si="0"/>
        <v>3427.35</v>
      </c>
      <c r="F34" s="149">
        <v>3427.35</v>
      </c>
      <c r="G34" s="149"/>
    </row>
    <row r="35" spans="1:7" ht="18" customHeight="1">
      <c r="A35" s="143"/>
      <c r="B35" s="159" t="s">
        <v>359</v>
      </c>
      <c r="C35" s="160">
        <v>336601</v>
      </c>
      <c r="D35" s="143" t="s">
        <v>390</v>
      </c>
      <c r="E35" s="149">
        <f t="shared" si="0"/>
        <v>5462.86</v>
      </c>
      <c r="F35" s="149">
        <v>5462.86</v>
      </c>
      <c r="G35" s="149"/>
    </row>
    <row r="36" ht="18" customHeight="1"/>
    <row r="37" ht="18" customHeight="1"/>
    <row r="38" ht="18" customHeight="1"/>
    <row r="39" ht="18" customHeight="1"/>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fitToHeight="1" fitToWidth="1" horizontalDpi="600" verticalDpi="600" orientation="landscape" paperSize="9" scale="67" r:id="rId1"/>
  <ignoredErrors>
    <ignoredError sqref="E17 E31 E8" formula="1"/>
  </ignoredErrors>
</worksheet>
</file>

<file path=xl/worksheets/sheet9.xml><?xml version="1.0" encoding="utf-8"?>
<worksheet xmlns="http://schemas.openxmlformats.org/spreadsheetml/2006/main" xmlns:r="http://schemas.openxmlformats.org/officeDocument/2006/relationships">
  <dimension ref="A1:IF57"/>
  <sheetViews>
    <sheetView workbookViewId="0" topLeftCell="A1">
      <selection activeCell="D66" sqref="D66"/>
    </sheetView>
  </sheetViews>
  <sheetFormatPr defaultColWidth="6.875" defaultRowHeight="12.75" customHeight="1"/>
  <cols>
    <col min="1" max="3" width="5.25390625" style="2" customWidth="1"/>
    <col min="4" max="4" width="16.625" style="2" customWidth="1"/>
    <col min="5" max="5" width="69.25390625" style="126" customWidth="1"/>
    <col min="6" max="6" width="18.75390625" style="171" customWidth="1"/>
    <col min="7" max="240" width="8.00390625" style="2" customWidth="1"/>
    <col min="241" max="16384" width="6.875" style="2" customWidth="1"/>
  </cols>
  <sheetData>
    <row r="1" spans="1:3" ht="25.5" customHeight="1">
      <c r="A1" s="267"/>
      <c r="B1" s="267"/>
      <c r="C1" s="267"/>
    </row>
    <row r="2" spans="1:240" ht="19.5" customHeight="1">
      <c r="A2" s="3"/>
      <c r="B2" s="4"/>
      <c r="C2" s="4"/>
      <c r="D2" s="4"/>
      <c r="E2" s="166"/>
      <c r="F2" s="172" t="s">
        <v>182</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row>
    <row r="3" spans="1:240" ht="19.5" customHeight="1">
      <c r="A3" s="209" t="s">
        <v>183</v>
      </c>
      <c r="B3" s="209"/>
      <c r="C3" s="209"/>
      <c r="D3" s="209"/>
      <c r="E3" s="209"/>
      <c r="F3" s="209"/>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row>
    <row r="4" spans="1:240" ht="19.5" customHeight="1">
      <c r="A4" s="6" t="s">
        <v>391</v>
      </c>
      <c r="B4" s="6"/>
      <c r="C4" s="6"/>
      <c r="D4" s="6"/>
      <c r="E4" s="167"/>
      <c r="F4" s="173" t="s">
        <v>4</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row>
    <row r="5" spans="1:240" ht="19.5" customHeight="1">
      <c r="A5" s="12" t="s">
        <v>38</v>
      </c>
      <c r="B5" s="13"/>
      <c r="C5" s="14"/>
      <c r="D5" s="268" t="s">
        <v>39</v>
      </c>
      <c r="E5" s="217" t="s">
        <v>184</v>
      </c>
      <c r="F5" s="266" t="s">
        <v>41</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row>
    <row r="6" spans="1:240" ht="19.5" customHeight="1">
      <c r="A6" s="16" t="s">
        <v>48</v>
      </c>
      <c r="B6" s="17" t="s">
        <v>49</v>
      </c>
      <c r="C6" s="18" t="s">
        <v>50</v>
      </c>
      <c r="D6" s="268"/>
      <c r="E6" s="217"/>
      <c r="F6" s="266"/>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row>
    <row r="7" spans="1:240" ht="19.5" customHeight="1">
      <c r="A7" s="16"/>
      <c r="B7" s="17"/>
      <c r="C7" s="18"/>
      <c r="D7" s="163"/>
      <c r="E7" s="138" t="s">
        <v>450</v>
      </c>
      <c r="F7" s="156">
        <f>F8+F29+F52</f>
        <v>2371</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row>
    <row r="8" spans="1:240" ht="19.5" customHeight="1">
      <c r="A8" s="45" t="s">
        <v>221</v>
      </c>
      <c r="B8" s="45"/>
      <c r="C8" s="45"/>
      <c r="D8" s="115"/>
      <c r="E8" s="168" t="s">
        <v>290</v>
      </c>
      <c r="F8" s="155">
        <f>SUM(F9:F28)</f>
        <v>1869</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row>
    <row r="9" spans="1:240" ht="23.25" customHeight="1">
      <c r="A9" s="45"/>
      <c r="B9" s="45" t="s">
        <v>301</v>
      </c>
      <c r="C9" s="45" t="s">
        <v>287</v>
      </c>
      <c r="D9" s="115" t="s">
        <v>288</v>
      </c>
      <c r="E9" s="168" t="s">
        <v>392</v>
      </c>
      <c r="F9" s="155">
        <v>10</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row>
    <row r="10" spans="1:240" ht="23.25" customHeight="1">
      <c r="A10" s="45"/>
      <c r="B10" s="45" t="s">
        <v>301</v>
      </c>
      <c r="C10" s="45" t="s">
        <v>299</v>
      </c>
      <c r="D10" s="115" t="s">
        <v>294</v>
      </c>
      <c r="E10" s="168" t="s">
        <v>393</v>
      </c>
      <c r="F10" s="155">
        <v>5</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row>
    <row r="11" spans="1:240" ht="23.25" customHeight="1">
      <c r="A11" s="45"/>
      <c r="B11" s="45" t="s">
        <v>245</v>
      </c>
      <c r="C11" s="45" t="s">
        <v>235</v>
      </c>
      <c r="D11" s="118" t="s">
        <v>338</v>
      </c>
      <c r="E11" s="164" t="s">
        <v>394</v>
      </c>
      <c r="F11" s="174">
        <v>160</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row>
    <row r="12" spans="1:240" ht="23.25" customHeight="1">
      <c r="A12" s="45"/>
      <c r="B12" s="45" t="s">
        <v>359</v>
      </c>
      <c r="C12" s="45" t="s">
        <v>235</v>
      </c>
      <c r="D12" s="115" t="s">
        <v>338</v>
      </c>
      <c r="E12" s="164" t="s">
        <v>395</v>
      </c>
      <c r="F12" s="174">
        <v>80</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row>
    <row r="13" spans="1:240" ht="23.25" customHeight="1">
      <c r="A13" s="45"/>
      <c r="B13" s="45" t="s">
        <v>245</v>
      </c>
      <c r="C13" s="45" t="s">
        <v>235</v>
      </c>
      <c r="D13" s="118" t="s">
        <v>338</v>
      </c>
      <c r="E13" s="164" t="s">
        <v>396</v>
      </c>
      <c r="F13" s="174">
        <v>30</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row>
    <row r="14" spans="1:240" ht="23.25" customHeight="1">
      <c r="A14" s="45"/>
      <c r="B14" s="45" t="s">
        <v>359</v>
      </c>
      <c r="C14" s="45" t="s">
        <v>235</v>
      </c>
      <c r="D14" s="115" t="s">
        <v>338</v>
      </c>
      <c r="E14" s="164" t="s">
        <v>397</v>
      </c>
      <c r="F14" s="174">
        <v>25</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row>
    <row r="15" spans="1:240" ht="23.25" customHeight="1">
      <c r="A15" s="45"/>
      <c r="B15" s="45" t="s">
        <v>245</v>
      </c>
      <c r="C15" s="45" t="s">
        <v>235</v>
      </c>
      <c r="D15" s="118" t="s">
        <v>338</v>
      </c>
      <c r="E15" s="164" t="s">
        <v>398</v>
      </c>
      <c r="F15" s="174">
        <v>480</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row>
    <row r="16" spans="1:240" ht="23.25" customHeight="1">
      <c r="A16" s="45"/>
      <c r="B16" s="45" t="s">
        <v>359</v>
      </c>
      <c r="C16" s="45" t="s">
        <v>235</v>
      </c>
      <c r="D16" s="115" t="s">
        <v>338</v>
      </c>
      <c r="E16" s="164" t="s">
        <v>399</v>
      </c>
      <c r="F16" s="174">
        <v>12</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row>
    <row r="17" spans="1:240" ht="23.25" customHeight="1">
      <c r="A17" s="45"/>
      <c r="B17" s="45" t="s">
        <v>245</v>
      </c>
      <c r="C17" s="45" t="s">
        <v>235</v>
      </c>
      <c r="D17" s="118" t="s">
        <v>338</v>
      </c>
      <c r="E17" s="164" t="s">
        <v>400</v>
      </c>
      <c r="F17" s="174">
        <v>25</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row>
    <row r="18" spans="1:240" ht="23.25" customHeight="1">
      <c r="A18" s="45"/>
      <c r="B18" s="45" t="s">
        <v>359</v>
      </c>
      <c r="C18" s="45" t="s">
        <v>235</v>
      </c>
      <c r="D18" s="115" t="s">
        <v>338</v>
      </c>
      <c r="E18" s="164" t="s">
        <v>401</v>
      </c>
      <c r="F18" s="174">
        <v>700</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row>
    <row r="19" spans="1:240" ht="23.25" customHeight="1">
      <c r="A19" s="45"/>
      <c r="B19" s="45" t="s">
        <v>245</v>
      </c>
      <c r="C19" s="45" t="s">
        <v>235</v>
      </c>
      <c r="D19" s="118" t="s">
        <v>338</v>
      </c>
      <c r="E19" s="164" t="s">
        <v>402</v>
      </c>
      <c r="F19" s="174">
        <v>60</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row>
    <row r="20" spans="1:240" ht="23.25" customHeight="1">
      <c r="A20" s="45"/>
      <c r="B20" s="45" t="s">
        <v>359</v>
      </c>
      <c r="C20" s="45" t="s">
        <v>235</v>
      </c>
      <c r="D20" s="115" t="s">
        <v>338</v>
      </c>
      <c r="E20" s="164" t="s">
        <v>403</v>
      </c>
      <c r="F20" s="174">
        <v>20</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row>
    <row r="21" spans="1:240" ht="23.25" customHeight="1">
      <c r="A21" s="45"/>
      <c r="B21" s="45" t="s">
        <v>245</v>
      </c>
      <c r="C21" s="45" t="s">
        <v>235</v>
      </c>
      <c r="D21" s="118" t="s">
        <v>338</v>
      </c>
      <c r="E21" s="164" t="s">
        <v>404</v>
      </c>
      <c r="F21" s="174">
        <v>50</v>
      </c>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row>
    <row r="22" spans="1:240" ht="23.25" customHeight="1">
      <c r="A22" s="45"/>
      <c r="B22" s="45" t="s">
        <v>359</v>
      </c>
      <c r="C22" s="45" t="s">
        <v>235</v>
      </c>
      <c r="D22" s="115" t="s">
        <v>338</v>
      </c>
      <c r="E22" s="164" t="s">
        <v>405</v>
      </c>
      <c r="F22" s="174">
        <v>20</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row>
    <row r="23" spans="1:240" ht="23.25" customHeight="1">
      <c r="A23" s="45"/>
      <c r="B23" s="45" t="s">
        <v>359</v>
      </c>
      <c r="C23" s="45" t="s">
        <v>235</v>
      </c>
      <c r="D23" s="115" t="s">
        <v>338</v>
      </c>
      <c r="E23" s="164" t="s">
        <v>406</v>
      </c>
      <c r="F23" s="174">
        <v>20</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row>
    <row r="24" spans="1:240" ht="23.25" customHeight="1">
      <c r="A24" s="45"/>
      <c r="B24" s="45" t="s">
        <v>245</v>
      </c>
      <c r="C24" s="45" t="s">
        <v>235</v>
      </c>
      <c r="D24" s="118" t="s">
        <v>338</v>
      </c>
      <c r="E24" s="164" t="s">
        <v>407</v>
      </c>
      <c r="F24" s="174">
        <v>40</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row>
    <row r="25" spans="1:240" ht="23.25" customHeight="1">
      <c r="A25" s="45"/>
      <c r="B25" s="45" t="s">
        <v>359</v>
      </c>
      <c r="C25" s="45" t="s">
        <v>235</v>
      </c>
      <c r="D25" s="115" t="s">
        <v>338</v>
      </c>
      <c r="E25" s="164" t="s">
        <v>408</v>
      </c>
      <c r="F25" s="174">
        <v>12</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row>
    <row r="26" spans="1:240" ht="23.25" customHeight="1">
      <c r="A26" s="45"/>
      <c r="B26" s="45" t="s">
        <v>245</v>
      </c>
      <c r="C26" s="45" t="s">
        <v>235</v>
      </c>
      <c r="D26" s="118" t="s">
        <v>338</v>
      </c>
      <c r="E26" s="164" t="s">
        <v>409</v>
      </c>
      <c r="F26" s="174">
        <v>20</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row>
    <row r="27" spans="1:240" ht="23.25" customHeight="1">
      <c r="A27" s="45"/>
      <c r="B27" s="45" t="s">
        <v>359</v>
      </c>
      <c r="C27" s="45" t="s">
        <v>235</v>
      </c>
      <c r="D27" s="115" t="s">
        <v>338</v>
      </c>
      <c r="E27" s="164" t="s">
        <v>410</v>
      </c>
      <c r="F27" s="174">
        <v>90</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row>
    <row r="28" spans="1:240" ht="23.25" customHeight="1">
      <c r="A28" s="45"/>
      <c r="B28" s="45" t="s">
        <v>245</v>
      </c>
      <c r="C28" s="45" t="s">
        <v>235</v>
      </c>
      <c r="D28" s="118" t="s">
        <v>338</v>
      </c>
      <c r="E28" s="164" t="s">
        <v>411</v>
      </c>
      <c r="F28" s="174">
        <v>10</v>
      </c>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row>
    <row r="29" spans="1:240" ht="23.25" customHeight="1">
      <c r="A29" s="45" t="s">
        <v>412</v>
      </c>
      <c r="B29" s="45"/>
      <c r="C29" s="45"/>
      <c r="D29" s="121"/>
      <c r="E29" s="169" t="s">
        <v>414</v>
      </c>
      <c r="F29" s="155">
        <f>SUM(F30:F51)</f>
        <v>468</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row>
    <row r="30" spans="1:240" ht="23.25" customHeight="1">
      <c r="A30" s="45"/>
      <c r="B30" s="45" t="s">
        <v>301</v>
      </c>
      <c r="C30" s="45" t="s">
        <v>413</v>
      </c>
      <c r="D30" s="121" t="s">
        <v>337</v>
      </c>
      <c r="E30" s="164" t="s">
        <v>416</v>
      </c>
      <c r="F30" s="174">
        <v>7.5</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row>
    <row r="31" spans="1:240" ht="23.25" customHeight="1">
      <c r="A31" s="45"/>
      <c r="B31" s="45" t="s">
        <v>301</v>
      </c>
      <c r="C31" s="45" t="s">
        <v>413</v>
      </c>
      <c r="D31" s="121" t="s">
        <v>337</v>
      </c>
      <c r="E31" s="164" t="s">
        <v>417</v>
      </c>
      <c r="F31" s="174">
        <v>10</v>
      </c>
      <c r="G31" s="28"/>
      <c r="H31" s="28"/>
      <c r="I31" s="28"/>
      <c r="J31" s="28">
        <v>10000</v>
      </c>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row>
    <row r="32" spans="1:240" ht="23.25" customHeight="1">
      <c r="A32" s="45"/>
      <c r="B32" s="45" t="s">
        <v>301</v>
      </c>
      <c r="C32" s="45" t="s">
        <v>413</v>
      </c>
      <c r="D32" s="121" t="s">
        <v>337</v>
      </c>
      <c r="E32" s="164" t="s">
        <v>418</v>
      </c>
      <c r="F32" s="174">
        <v>1</v>
      </c>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row>
    <row r="33" spans="1:240" ht="23.25" customHeight="1">
      <c r="A33" s="45"/>
      <c r="B33" s="45" t="s">
        <v>301</v>
      </c>
      <c r="C33" s="45" t="s">
        <v>413</v>
      </c>
      <c r="D33" s="121" t="s">
        <v>337</v>
      </c>
      <c r="E33" s="164" t="s">
        <v>419</v>
      </c>
      <c r="F33" s="174">
        <v>1.5</v>
      </c>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row>
    <row r="34" spans="1:240" ht="23.25" customHeight="1">
      <c r="A34" s="45"/>
      <c r="B34" s="45" t="s">
        <v>301</v>
      </c>
      <c r="C34" s="45" t="s">
        <v>413</v>
      </c>
      <c r="D34" s="121" t="s">
        <v>337</v>
      </c>
      <c r="E34" s="164" t="s">
        <v>420</v>
      </c>
      <c r="F34" s="174">
        <v>2</v>
      </c>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row>
    <row r="35" spans="1:240" ht="23.25" customHeight="1">
      <c r="A35" s="45"/>
      <c r="B35" s="45" t="s">
        <v>301</v>
      </c>
      <c r="C35" s="45" t="s">
        <v>413</v>
      </c>
      <c r="D35" s="121" t="s">
        <v>337</v>
      </c>
      <c r="E35" s="164" t="s">
        <v>421</v>
      </c>
      <c r="F35" s="174">
        <v>2</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row>
    <row r="36" spans="1:240" ht="23.25" customHeight="1">
      <c r="A36" s="45"/>
      <c r="B36" s="45" t="s">
        <v>301</v>
      </c>
      <c r="C36" s="45" t="s">
        <v>413</v>
      </c>
      <c r="D36" s="121" t="s">
        <v>337</v>
      </c>
      <c r="E36" s="164" t="s">
        <v>422</v>
      </c>
      <c r="F36" s="174">
        <v>3</v>
      </c>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row>
    <row r="37" spans="1:240" ht="23.25" customHeight="1">
      <c r="A37" s="45"/>
      <c r="B37" s="45" t="s">
        <v>301</v>
      </c>
      <c r="C37" s="45" t="s">
        <v>329</v>
      </c>
      <c r="D37" s="121" t="s">
        <v>423</v>
      </c>
      <c r="E37" s="165" t="s">
        <v>424</v>
      </c>
      <c r="F37" s="155">
        <v>50</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row>
    <row r="38" spans="1:240" ht="23.25" customHeight="1">
      <c r="A38" s="45"/>
      <c r="B38" s="45" t="s">
        <v>301</v>
      </c>
      <c r="C38" s="45" t="s">
        <v>293</v>
      </c>
      <c r="D38" s="121" t="s">
        <v>294</v>
      </c>
      <c r="E38" s="165" t="s">
        <v>425</v>
      </c>
      <c r="F38" s="155">
        <v>5</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row>
    <row r="39" spans="1:240" ht="23.25" customHeight="1">
      <c r="A39" s="45"/>
      <c r="B39" s="45" t="s">
        <v>301</v>
      </c>
      <c r="C39" s="45" t="s">
        <v>359</v>
      </c>
      <c r="D39" s="121" t="s">
        <v>423</v>
      </c>
      <c r="E39" s="169" t="s">
        <v>426</v>
      </c>
      <c r="F39" s="155">
        <v>3</v>
      </c>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row>
    <row r="40" spans="1:240" ht="23.25" customHeight="1">
      <c r="A40" s="45"/>
      <c r="B40" s="45" t="s">
        <v>301</v>
      </c>
      <c r="C40" s="45" t="s">
        <v>363</v>
      </c>
      <c r="D40" s="121" t="s">
        <v>427</v>
      </c>
      <c r="E40" s="169" t="s">
        <v>428</v>
      </c>
      <c r="F40" s="155">
        <v>25</v>
      </c>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row>
    <row r="41" spans="1:240" ht="23.25" customHeight="1">
      <c r="A41" s="45"/>
      <c r="B41" s="45" t="s">
        <v>301</v>
      </c>
      <c r="C41" s="45" t="s">
        <v>364</v>
      </c>
      <c r="D41" s="121" t="s">
        <v>429</v>
      </c>
      <c r="E41" s="164" t="s">
        <v>430</v>
      </c>
      <c r="F41" s="155">
        <v>12</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row>
    <row r="42" spans="1:240" ht="23.25" customHeight="1">
      <c r="A42" s="45"/>
      <c r="B42" s="45" t="s">
        <v>301</v>
      </c>
      <c r="C42" s="45" t="s">
        <v>364</v>
      </c>
      <c r="D42" s="121" t="s">
        <v>429</v>
      </c>
      <c r="E42" s="164" t="s">
        <v>431</v>
      </c>
      <c r="F42" s="155">
        <v>5</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row>
    <row r="43" spans="1:240" ht="23.25" customHeight="1">
      <c r="A43" s="45"/>
      <c r="B43" s="45" t="s">
        <v>301</v>
      </c>
      <c r="C43" s="45" t="s">
        <v>364</v>
      </c>
      <c r="D43" s="121" t="s">
        <v>429</v>
      </c>
      <c r="E43" s="164" t="s">
        <v>432</v>
      </c>
      <c r="F43" s="155">
        <v>3</v>
      </c>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row>
    <row r="44" spans="1:240" ht="23.25" customHeight="1">
      <c r="A44" s="45"/>
      <c r="B44" s="45" t="s">
        <v>301</v>
      </c>
      <c r="C44" s="45" t="s">
        <v>299</v>
      </c>
      <c r="D44" s="45" t="s">
        <v>427</v>
      </c>
      <c r="E44" s="170" t="s">
        <v>433</v>
      </c>
      <c r="F44" s="155">
        <v>5</v>
      </c>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row>
    <row r="45" spans="1:240" ht="23.25" customHeight="1">
      <c r="A45" s="45"/>
      <c r="B45" s="45" t="s">
        <v>302</v>
      </c>
      <c r="C45" s="45" t="s">
        <v>413</v>
      </c>
      <c r="D45" s="119" t="s">
        <v>434</v>
      </c>
      <c r="E45" s="164" t="s">
        <v>436</v>
      </c>
      <c r="F45" s="155">
        <v>10</v>
      </c>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row>
    <row r="46" spans="1:240" ht="23.25" customHeight="1">
      <c r="A46" s="45"/>
      <c r="B46" s="45" t="s">
        <v>302</v>
      </c>
      <c r="C46" s="45" t="s">
        <v>413</v>
      </c>
      <c r="D46" s="115" t="s">
        <v>435</v>
      </c>
      <c r="E46" s="164" t="s">
        <v>437</v>
      </c>
      <c r="F46" s="155">
        <v>10</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row>
    <row r="47" spans="1:240" ht="23.25" customHeight="1">
      <c r="A47" s="45"/>
      <c r="B47" s="45" t="s">
        <v>302</v>
      </c>
      <c r="C47" s="45" t="s">
        <v>296</v>
      </c>
      <c r="D47" s="119" t="s">
        <v>434</v>
      </c>
      <c r="E47" s="170" t="s">
        <v>438</v>
      </c>
      <c r="F47" s="155">
        <v>8</v>
      </c>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row>
    <row r="48" spans="1:240" ht="23.25" customHeight="1">
      <c r="A48" s="45"/>
      <c r="B48" s="45" t="s">
        <v>293</v>
      </c>
      <c r="C48" s="45" t="s">
        <v>296</v>
      </c>
      <c r="D48" s="115" t="s">
        <v>298</v>
      </c>
      <c r="E48" s="164" t="s">
        <v>439</v>
      </c>
      <c r="F48" s="175">
        <v>10</v>
      </c>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row>
    <row r="49" spans="1:240" ht="23.25" customHeight="1">
      <c r="A49" s="45"/>
      <c r="B49" s="45" t="s">
        <v>293</v>
      </c>
      <c r="C49" s="45" t="s">
        <v>296</v>
      </c>
      <c r="D49" s="115" t="s">
        <v>298</v>
      </c>
      <c r="E49" s="164" t="s">
        <v>440</v>
      </c>
      <c r="F49" s="175">
        <v>20</v>
      </c>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row>
    <row r="50" spans="1:240" ht="23.25" customHeight="1">
      <c r="A50" s="45"/>
      <c r="B50" s="45" t="s">
        <v>293</v>
      </c>
      <c r="C50" s="45" t="s">
        <v>296</v>
      </c>
      <c r="D50" s="115" t="s">
        <v>298</v>
      </c>
      <c r="E50" s="164" t="s">
        <v>441</v>
      </c>
      <c r="F50" s="175">
        <v>80</v>
      </c>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row>
    <row r="51" spans="1:240" ht="23.25" customHeight="1">
      <c r="A51" s="45"/>
      <c r="B51" s="45" t="s">
        <v>293</v>
      </c>
      <c r="C51" s="45" t="s">
        <v>296</v>
      </c>
      <c r="D51" s="115" t="s">
        <v>298</v>
      </c>
      <c r="E51" s="164" t="s">
        <v>442</v>
      </c>
      <c r="F51" s="175">
        <v>195</v>
      </c>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row>
    <row r="52" spans="1:240" ht="23.25" customHeight="1">
      <c r="A52" s="45" t="s">
        <v>443</v>
      </c>
      <c r="B52" s="45"/>
      <c r="C52" s="45"/>
      <c r="D52" s="118"/>
      <c r="E52" s="170" t="s">
        <v>444</v>
      </c>
      <c r="F52" s="155">
        <f>SUM(F53:F57)</f>
        <v>34</v>
      </c>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row>
    <row r="53" spans="1:240" ht="23.25" customHeight="1">
      <c r="A53" s="45"/>
      <c r="B53" s="45" t="s">
        <v>301</v>
      </c>
      <c r="C53" s="45" t="s">
        <v>302</v>
      </c>
      <c r="D53" s="118" t="s">
        <v>303</v>
      </c>
      <c r="E53" s="170" t="s">
        <v>445</v>
      </c>
      <c r="F53" s="155">
        <v>5</v>
      </c>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row>
    <row r="54" spans="1:240" ht="23.25" customHeight="1">
      <c r="A54" s="45"/>
      <c r="B54" s="45" t="s">
        <v>319</v>
      </c>
      <c r="C54" s="45" t="s">
        <v>299</v>
      </c>
      <c r="D54" s="119" t="s">
        <v>303</v>
      </c>
      <c r="E54" s="164" t="s">
        <v>446</v>
      </c>
      <c r="F54" s="175">
        <v>10</v>
      </c>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row>
    <row r="55" spans="1:240" ht="23.25" customHeight="1">
      <c r="A55" s="45"/>
      <c r="B55" s="45" t="s">
        <v>319</v>
      </c>
      <c r="C55" s="45" t="s">
        <v>299</v>
      </c>
      <c r="D55" s="119" t="s">
        <v>303</v>
      </c>
      <c r="E55" s="164" t="s">
        <v>447</v>
      </c>
      <c r="F55" s="175">
        <v>10</v>
      </c>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row>
    <row r="56" spans="1:240" ht="23.25" customHeight="1">
      <c r="A56" s="45"/>
      <c r="B56" s="45" t="s">
        <v>319</v>
      </c>
      <c r="C56" s="45" t="s">
        <v>299</v>
      </c>
      <c r="D56" s="119" t="s">
        <v>303</v>
      </c>
      <c r="E56" s="164" t="s">
        <v>448</v>
      </c>
      <c r="F56" s="175">
        <v>4</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row>
    <row r="57" spans="1:6" ht="23.25" customHeight="1">
      <c r="A57" s="45"/>
      <c r="B57" s="45" t="s">
        <v>319</v>
      </c>
      <c r="C57" s="45" t="s">
        <v>299</v>
      </c>
      <c r="D57" s="119" t="s">
        <v>303</v>
      </c>
      <c r="E57" s="164" t="s">
        <v>449</v>
      </c>
      <c r="F57" s="175">
        <v>5</v>
      </c>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2019-03-28T03:03:20Z</cp:lastPrinted>
  <dcterms:created xsi:type="dcterms:W3CDTF">1996-12-17T01:32:42Z</dcterms:created>
  <dcterms:modified xsi:type="dcterms:W3CDTF">2019-03-29T06:36:59Z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2052-11.1.0.8412</vt:lpwstr>
  </property>
  <property fmtid="{D5CDD505-2E9C-101B-9397-08002B2CF9AE}" pid="3" name="KSORubyTemplateID">
    <vt:lpwstr>14</vt:lpwstr>
  </property>
</Properties>
</file>