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1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_FilterDatabase" localSheetId="5" hidden="1">'2-1'!$A$6:$AO$34</definedName>
    <definedName name="_xlnm.Print_Area" localSheetId="1">'1'!$A$1:$D$21</definedName>
    <definedName name="_xlnm.Print_Area" localSheetId="3">'1-2'!$A$1:$J$23</definedName>
    <definedName name="_xlnm.Print_Area" localSheetId="8">'3-2'!$A$2:$F$20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<sst xmlns="http://schemas.openxmlformats.org/spreadsheetml/2006/main" count="1280" uniqueCount="474">
  <si>
    <t>附件2</t>
  </si>
  <si>
    <t>江油市中坝街道办事处</t>
  </si>
  <si>
    <t>2019年部门预算</t>
  </si>
  <si>
    <t>表1</t>
  </si>
  <si>
    <t>部门预算收支总表</t>
  </si>
  <si>
    <t>中坝街道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</si>
  <si>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</si>
  <si>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</si>
  <si>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</si>
  <si>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</si>
  <si>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</si>
  <si>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</si>
  <si>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</si>
  <si>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</si>
  <si>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二、教育支出</t>
  </si>
  <si>
    <t>三、国有资本经营预算拨款收入</t>
  </si>
  <si>
    <t>三、社会保障和就业支出</t>
  </si>
  <si>
    <t>四、事业收入</t>
  </si>
  <si>
    <t>四、文化旅游体育与传媒支出</t>
  </si>
  <si>
    <t>五、事业单位经营收入</t>
  </si>
  <si>
    <t>五、卫生健康支出</t>
  </si>
  <si>
    <t>六、其他收入</t>
  </si>
  <si>
    <t>六、城乡社区支出</t>
  </si>
  <si>
    <t>七、农林水事务支出</t>
  </si>
  <si>
    <t>八、住房保障支出</t>
  </si>
  <si>
    <t>九、节能环保支出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</si>
  <si>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</si>
  <si>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</si>
  <si>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</si>
  <si>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</si>
  <si>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</si>
  <si>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</si>
  <si>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</si>
  <si>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</si>
  <si>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</si>
  <si>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</si>
  <si>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</si>
  <si>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</si>
  <si>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</si>
  <si>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</si>
  <si>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</si>
  <si>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</si>
  <si>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</si>
  <si>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</si>
  <si>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</si>
  <si>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</si>
  <si>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</si>
  <si>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</si>
  <si>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</si>
  <si>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</si>
  <si>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</si>
  <si>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</si>
  <si>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</si>
  <si>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</si>
  <si>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</si>
  <si>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</si>
  <si>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</si>
  <si>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</si>
  <si>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</si>
  <si>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</si>
  <si>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</si>
  <si>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</si>
  <si>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</si>
  <si>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</si>
  <si>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人大人员及日常公用支出</t>
  </si>
  <si>
    <t>02</t>
  </si>
  <si>
    <t>人大及人大代表工作站工作经费</t>
  </si>
  <si>
    <t>03</t>
  </si>
  <si>
    <t>政府办公厅（室）及相关机构事务（人员及日常公用支出）</t>
  </si>
  <si>
    <t>政府办公厅（室）及相关机构事务（便民服务中心、武装、综合治理等项目支出）</t>
  </si>
  <si>
    <t>08</t>
  </si>
  <si>
    <t>701101</t>
  </si>
  <si>
    <t>信访维稳和社会综合治理工作经费</t>
  </si>
  <si>
    <t>11</t>
  </si>
  <si>
    <t>纪检工作经费</t>
  </si>
  <si>
    <t>29</t>
  </si>
  <si>
    <t>群众团体事务人员及日常公用支出</t>
  </si>
  <si>
    <t>31</t>
  </si>
  <si>
    <t>党委办公厅（室）及相关机构事务人员及日常公用支出</t>
  </si>
  <si>
    <t>党建工作经费</t>
  </si>
  <si>
    <t>205</t>
  </si>
  <si>
    <t>培训支出</t>
  </si>
  <si>
    <t>207</t>
  </si>
  <si>
    <t>预留文化服务中心事业奖励性绩效</t>
  </si>
  <si>
    <t>09</t>
  </si>
  <si>
    <t>文化服务中心人员及日常公用支出</t>
  </si>
  <si>
    <t>208</t>
  </si>
  <si>
    <t>99</t>
  </si>
  <si>
    <t>社会服务中心人员及日常公用支出</t>
  </si>
  <si>
    <t>05</t>
  </si>
  <si>
    <t>行政单位退休人员的慰问金及公共支出</t>
  </si>
  <si>
    <t>事业单位退休人员的活动经费</t>
  </si>
  <si>
    <t>机关事业单位基本养老保险缴费支出</t>
  </si>
  <si>
    <t>死亡抚恤</t>
  </si>
  <si>
    <t>在乡复员、退伍军人生活补助</t>
  </si>
  <si>
    <t>06</t>
  </si>
  <si>
    <t>农村籍退役士兵老年生活补助</t>
  </si>
  <si>
    <t>21</t>
  </si>
  <si>
    <t>农村五保供养支出</t>
  </si>
  <si>
    <t>25</t>
  </si>
  <si>
    <t>其他农村生活救助</t>
  </si>
  <si>
    <t>210</t>
  </si>
  <si>
    <t>行政单位医疗</t>
  </si>
  <si>
    <t>事业单位医疗</t>
  </si>
  <si>
    <t>211</t>
  </si>
  <si>
    <t>04</t>
  </si>
  <si>
    <t>生态保护支出</t>
  </si>
  <si>
    <t>212</t>
  </si>
  <si>
    <t>其他城乡社区管理事务支出（社区经费）</t>
  </si>
  <si>
    <t>环境综合整治工作经费</t>
  </si>
  <si>
    <t>213</t>
  </si>
  <si>
    <t>农林水支出（人员及日常公用支出）</t>
  </si>
  <si>
    <t>52</t>
  </si>
  <si>
    <t>对高校毕业生到基层任职补助</t>
  </si>
  <si>
    <t>三资管理中心人员及日常公用支出</t>
  </si>
  <si>
    <t>14</t>
  </si>
  <si>
    <t>防汛支出</t>
  </si>
  <si>
    <t>07</t>
  </si>
  <si>
    <t>对村民委员会和村党支部的补助</t>
  </si>
  <si>
    <t>221</t>
  </si>
  <si>
    <t>住房公积金支出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</si>
  <si>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</si>
  <si>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</si>
  <si>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</si>
  <si>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</si>
  <si>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</si>
  <si>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</si>
  <si>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</si>
  <si>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</si>
  <si>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</si>
  <si>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</si>
  <si>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</si>
  <si>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</si>
  <si>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</si>
  <si>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</si>
  <si>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</si>
  <si>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</si>
  <si>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</si>
  <si>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</si>
  <si>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教育支出</t>
  </si>
  <si>
    <t xml:space="preserve">  国有资本经营预算拨款收入</t>
  </si>
  <si>
    <t>社会保障和就业支出</t>
  </si>
  <si>
    <t>二、上年结转</t>
  </si>
  <si>
    <t>文化旅游体育与传媒支出</t>
  </si>
  <si>
    <t>卫生健康支出</t>
  </si>
  <si>
    <t>城乡社区支出</t>
  </si>
  <si>
    <t>农林水事务支出</t>
  </si>
  <si>
    <t xml:space="preserve">  上年财政拨款资金结转</t>
  </si>
  <si>
    <t>住房保障支出</t>
  </si>
  <si>
    <t>节能环保支出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</si>
  <si>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</si>
  <si>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</si>
  <si>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</si>
  <si>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</si>
  <si>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</si>
  <si>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</si>
  <si>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</si>
  <si>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</si>
  <si>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</si>
  <si>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</si>
  <si>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</si>
  <si>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机关工资福利支出</t>
  </si>
  <si>
    <t>501</t>
  </si>
  <si>
    <t>基本工资津补贴</t>
  </si>
  <si>
    <t>社会保障缴费</t>
  </si>
  <si>
    <t>住房公积金</t>
  </si>
  <si>
    <t>其他工资福利支出</t>
  </si>
  <si>
    <t>机关商品和服务支出</t>
  </si>
  <si>
    <t>502</t>
  </si>
  <si>
    <t>办公费</t>
  </si>
  <si>
    <t>差旅费</t>
  </si>
  <si>
    <t>电费</t>
  </si>
  <si>
    <t>福利费</t>
  </si>
  <si>
    <t>工会经费</t>
  </si>
  <si>
    <t>水费</t>
  </si>
  <si>
    <t>物业管理费</t>
  </si>
  <si>
    <t>邮电费</t>
  </si>
  <si>
    <t>会议费</t>
  </si>
  <si>
    <t>培训费</t>
  </si>
  <si>
    <t>公务接待费</t>
  </si>
  <si>
    <t>公务用车运行维护费</t>
  </si>
  <si>
    <t xml:space="preserve">      其他商品和服务支出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</si>
  <si>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</si>
  <si>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</si>
  <si>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</si>
  <si>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</si>
  <si>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对个人和家庭补助</t>
  </si>
  <si>
    <t>509</t>
  </si>
  <si>
    <t>社会福利和救助</t>
  </si>
  <si>
    <t>离退休费</t>
  </si>
  <si>
    <t>其他对个人和家庭的补助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</si>
  <si>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</si>
  <si>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</si>
  <si>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</si>
  <si>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</si>
  <si>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</si>
  <si>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</si>
  <si>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</si>
  <si>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</si>
  <si>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</si>
  <si>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</si>
  <si>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</si>
  <si>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</si>
  <si>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</si>
  <si>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</si>
  <si>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</si>
  <si>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</si>
  <si>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</si>
  <si>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</si>
  <si>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</si>
  <si>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</si>
  <si>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</si>
  <si>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</si>
  <si>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</si>
  <si>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</si>
  <si>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印刷费</t>
  </si>
  <si>
    <t>咨询费</t>
  </si>
  <si>
    <t>手续费</t>
  </si>
  <si>
    <t>取暖费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</si>
  <si>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</si>
  <si>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</si>
  <si>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</si>
  <si>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</si>
  <si>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</si>
  <si>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</si>
  <si>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</si>
  <si>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</si>
  <si>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</si>
  <si>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</si>
  <si>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</si>
  <si>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</si>
  <si>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</si>
  <si>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</si>
  <si>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</si>
  <si>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</si>
  <si>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</si>
  <si>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</si>
  <si>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</si>
  <si>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</si>
  <si>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</si>
  <si>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</si>
  <si>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</si>
  <si>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</si>
  <si>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</si>
  <si>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</si>
  <si>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</si>
  <si>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</si>
  <si>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</si>
  <si>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</si>
  <si>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</si>
  <si>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</si>
  <si>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</si>
  <si>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</si>
  <si>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</si>
  <si>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</si>
  <si>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</si>
  <si>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</si>
  <si>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</si>
  <si>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</si>
  <si>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</si>
  <si>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</si>
  <si>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</si>
  <si>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</si>
  <si>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</si>
  <si>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</si>
  <si>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</si>
  <si>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</si>
  <si>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</si>
  <si>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</si>
  <si>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</si>
  <si>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</si>
  <si>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</si>
  <si>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/>
  </si>
  <si>
    <t>农林水支出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</si>
  <si>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</si>
  <si>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</si>
  <si>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</si>
  <si>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</si>
  <si>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</si>
  <si>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</si>
  <si>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</si>
  <si>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</si>
  <si>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</si>
  <si>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绩效工资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</si>
  <si>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</si>
  <si>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</si>
  <si>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</si>
  <si>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</si>
  <si>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</si>
  <si>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</si>
  <si>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</si>
  <si>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  其他工资福利支出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</si>
  <si>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</si>
  <si>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</si>
  <si>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</si>
  <si>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</si>
  <si>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</si>
  <si>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</si>
  <si>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</si>
  <si>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</si>
  <si>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</si>
  <si>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</si>
  <si>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</si>
  <si>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</si>
  <si>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</si>
  <si>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</si>
  <si>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28</t>
  </si>
  <si>
    <t xml:space="preserve">      工会经费</t>
  </si>
  <si>
    <t xml:space="preserve">      福利费</t>
  </si>
  <si>
    <t xml:space="preserve">      公务用车运行维护费</t>
  </si>
  <si>
    <t xml:space="preserve">    对个人和家庭的补助</t>
  </si>
  <si>
    <t>303</t>
  </si>
  <si>
    <r>
      <t xml:space="preserve">  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退休费</t>
    </r>
  </si>
  <si>
    <r>
      <t xml:space="preserve">      </t>
    </r>
    <r>
      <rPr>
        <sz val="9"/>
        <rFont val="宋体"/>
        <family val="0"/>
      </rPr>
      <t>生活补助</t>
    </r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</si>
  <si>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奖励金</t>
    </r>
  </si>
  <si>
    <t xml:space="preserve">      其他对个人和家庭的补助支出</t>
  </si>
  <si>
    <t>表3-2</t>
  </si>
  <si>
    <t>一般公共预算项目支出预算表</t>
  </si>
  <si>
    <t>单位名称（项目）</t>
  </si>
  <si>
    <t>便民服务中心运行经费</t>
  </si>
  <si>
    <t>平安创建经费</t>
  </si>
  <si>
    <t>安全隐患整治经费</t>
  </si>
  <si>
    <t>武装工作经费</t>
  </si>
  <si>
    <t>食品、药品监督检查工作经费</t>
  </si>
  <si>
    <t>招商引资及统计工作经费</t>
  </si>
  <si>
    <t>机关服务支出</t>
  </si>
  <si>
    <t>河长制工作经费</t>
  </si>
  <si>
    <t>卫生计生工作经费</t>
  </si>
  <si>
    <t>扶贫工作经费</t>
  </si>
  <si>
    <t>民政经费死亡抚恤金</t>
  </si>
  <si>
    <t>民政经费在乡复员、退伍军人生活补助</t>
  </si>
  <si>
    <t>民政经费农村籍退役士兵老年生活补助</t>
  </si>
  <si>
    <t>民政经费农村特困人员救助供养支出</t>
  </si>
  <si>
    <t>民政经费其他农村生活救助</t>
  </si>
  <si>
    <t>生态环境保护工作经费</t>
  </si>
  <si>
    <t>防汛工作经费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</si>
  <si>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</si>
  <si>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</si>
  <si>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</si>
  <si>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</si>
  <si>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</si>
  <si>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</si>
  <si>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</si>
  <si>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</si>
  <si>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</si>
  <si>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</si>
  <si>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</si>
  <si>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</si>
  <si>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</si>
  <si>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</si>
  <si>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</si>
  <si>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</si>
  <si>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2019年部门预算项目绩效目标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</si>
  <si>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</si>
  <si>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</si>
  <si>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</si>
  <si>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</si>
  <si>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</si>
  <si>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</si>
  <si>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</si>
  <si>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</si>
  <si>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</si>
  <si>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</si>
  <si>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</si>
  <si>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</si>
  <si>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基层党的建设各项支出，抓好城市基层党建工作。用于开展各党组织党建文化活动、党建宣传等；开展培训党组织书记、副书记等党务培训；开展入党积极分子培训等党员发展工作；开展基层党建“3+2”书记项目，党建示范点打造等；开展党建为民服务等项目工作；开展提升社区党组织、小区党组织活动阵地建设；保障小区党支部基本运行；完成党报党刊订阅任务。</t>
  </si>
  <si>
    <t>加强党的基层建设力量，发展党员</t>
  </si>
  <si>
    <t>对工作的促进作用</t>
  </si>
  <si>
    <t>提升党的执政能力和执政水平，推动组织工作的发展，通过加强党的建设工作，带动辖区内各项工作的顺利完成。</t>
  </si>
  <si>
    <t>群众满意度</t>
  </si>
  <si>
    <t>≥90%</t>
  </si>
  <si>
    <t>慰问贫困党员</t>
  </si>
  <si>
    <t>整体推进当的思想建设、组织建设、制度建设等，全面提高党的建设科学化水平</t>
  </si>
  <si>
    <t>≥1年</t>
  </si>
  <si>
    <t>全年党建宣传</t>
  </si>
  <si>
    <t>组建小区党支部</t>
  </si>
  <si>
    <t>举办书记3+2文化活动</t>
  </si>
  <si>
    <t>人大各项支出及人大代表工作站相关支出，用于人大各项会务；组织市代表开展活动（考察、调研、学习、交流、培训）；人大代表工作调研建设，宣传标语、展板制作；订阅报刊经费等</t>
  </si>
  <si>
    <t>人大代表学习视察调研活动</t>
  </si>
  <si>
    <t>提升人大工委依法履职能力，提高人大工作水平，促进了经济社会的发展。</t>
  </si>
  <si>
    <t>代表之家维护办公支出</t>
  </si>
  <si>
    <t>进一步推进人大代表工作</t>
  </si>
  <si>
    <t>≥一年</t>
  </si>
  <si>
    <t>人大相关政策宣传</t>
  </si>
  <si>
    <t>为人大工委依法履职和代表履行职位提高财力保证障。</t>
  </si>
  <si>
    <t>纪工委查办案件；对村社区开展纪检巡查工作,订阅纪检报刊；宣传标语及展板制作；维护市廉政文化长廊；村社区监督委员会补助经费等</t>
  </si>
  <si>
    <t>村社区监委会补助</t>
  </si>
  <si>
    <t>提升纪检部门依法履职的能力，提高其工作水平。</t>
  </si>
  <si>
    <t>纪检办公费订阅杂志及书籍支出</t>
  </si>
  <si>
    <t>检查办案</t>
  </si>
  <si>
    <t>纪检相关政策宣传</t>
  </si>
  <si>
    <t>为纪律检查提高财力保证</t>
  </si>
  <si>
    <t>培训及提高窗口人员各项素质及业务能力，为办事群众提供优质服务，提高群众办事效率，保障便民服务中心高效运转。保障便民服务中心各项设备，确保运行正常。</t>
  </si>
  <si>
    <t>便民中心各项水电及办公支出</t>
  </si>
  <si>
    <t>改进服务，打造务实，高效，优质的服务</t>
  </si>
  <si>
    <t>宣传各种政策</t>
  </si>
  <si>
    <t>为群众提供优质便捷的服务</t>
  </si>
  <si>
    <t>办理各项业务，服务群众</t>
  </si>
  <si>
    <t>为便民中心运行提供财力保证。</t>
  </si>
  <si>
    <t>完成时间</t>
  </si>
  <si>
    <t>2019年12月前</t>
  </si>
  <si>
    <t>加强辖区内小型安全隐患排查，整治小型安全隐患，确保辖区和谐安全。</t>
  </si>
  <si>
    <t>小型安全隐患整治经费</t>
  </si>
  <si>
    <t>宣传各种安全政策，设置警示牌等</t>
  </si>
  <si>
    <t>杜绝安全生产事故发生</t>
  </si>
  <si>
    <t>为安全隐患工作提供财力保证</t>
  </si>
  <si>
    <t>组织、指导、协调环境保护宣传教育工作，对环境保护工作实施监督管理；开展环保能力建设，治理；加强春秋两季秸秆禁烧、全面禁烧及冬季大气污染工作的巡查治理；对“散乱污”企业、二次污染源普查进行排查监督管理；加强饮用水源保护和环保网格员管理工作，力求做到还一片青山、一片蓝天。</t>
  </si>
  <si>
    <t>政策宣传，广告费</t>
  </si>
  <si>
    <t>为辖区群众提供优良的生活环境</t>
  </si>
  <si>
    <t>对辖区环境保护。</t>
  </si>
  <si>
    <t>秸秆禁烧工作经费</t>
  </si>
  <si>
    <t>加强民兵点验、应急分队训练，确保民兵服装、应急抢险物资、器材到位；同时开展辖区内国防教育宣传、广告展板制作等规范化建设和征兵各项任务；八一节建军节对退役军人慰问金慰问品。</t>
  </si>
  <si>
    <t>政策宣传，广告</t>
  </si>
  <si>
    <t>积极发挥民兵作用，加强人武器材室规范化建设，双拥共建，为推动武装工作创新发展提供资金保证</t>
  </si>
  <si>
    <t>八一节慰问驻军单位和优抚对象</t>
  </si>
  <si>
    <t>器材维护</t>
  </si>
  <si>
    <t>征兵工作经费，民兵训练工作费</t>
  </si>
  <si>
    <t>组织辖区内食品，药品工作巡查，相关政策的宣传，四害防治等工作为创建食品安全示范乡镇提供有力条件。</t>
  </si>
  <si>
    <t>通过监督抽查，了解掌握辖区食药品存在的风险，保障人民群众的饮食和用药安全</t>
  </si>
  <si>
    <t>每次不少于10次的抽查</t>
  </si>
  <si>
    <t>巡查，监督检查</t>
  </si>
  <si>
    <t>充分发挥基层党组织关键作用，以单元化联户共建城乡社区治理模式，推进源头治理、系统治理、综合治理、依法治理、让辖区群众和睦相处、社会安定有序。</t>
  </si>
  <si>
    <t>政策宣传及广告</t>
  </si>
  <si>
    <t>让群众和睦相处、社会安定有序</t>
  </si>
  <si>
    <t>覆盖21个社区，4个村，激发了群众在社会治理中的主人翁意识。</t>
  </si>
  <si>
    <t>环境治理，平安联创，帮困，双报道党员等工作</t>
  </si>
  <si>
    <t>强化城乡环境综合整治，开展社区道路建设、水沟、水渠清理及垃圾清理与处理；对城镇运行及基础设施进行维护；进一步加强创建全国文明城市工作的宣传力度及整治力度；开展巡查和土地监察，对违章建筑进行拆除清运。</t>
  </si>
  <si>
    <t>对工作的促进</t>
  </si>
  <si>
    <t>加大力度对城乡环境综合整治，提升群众的文明文明程度，为群众创造一个健康良好的生活环境，不断增强群众的获得感、幸福感、安全感。</t>
  </si>
  <si>
    <t>违章建筑巡查及拆除资金</t>
  </si>
  <si>
    <t>垃圾清运，文明创建经费</t>
  </si>
  <si>
    <t>处置突发事件、集访案件，维护稳定，化解历史矛盾以及重点人员盯防支出；禁毒戒毒、社区解毒、社区康复，禁毒宣传；防邪反邪工作支出；依法治市宣传，普法教育活动等社会综合治理支出；矛盾纠纷化解，大调解工作及网格化管理工作及培训。</t>
  </si>
  <si>
    <t>社会治理综合工作禁毒、防邪、依法治市等工作宣传、印刷费、订阅报刊杂志等工作经费</t>
  </si>
  <si>
    <t>辖区内营造和谐稳定的氛围，减少越级上访及进京上访次数，做好禁毒防邪等社会治理工作</t>
  </si>
  <si>
    <t>辖区内信访形势保持平稳可控的局面，为维护社会稳定，促进辖区经济发展创造良好的社会环境</t>
  </si>
  <si>
    <t>信访维稳重点时节聘请人员盯防劳务费及差旅费</t>
  </si>
  <si>
    <t>营商环境优化及民营经济服务；社消零限上单位、固定资产投资、名录库、记账户统计人员业务工作培训；限上单位培育；科技企业发展及专利申报，科技工作宣传；电商发展，境内旅游涉及单位服务联系。</t>
  </si>
  <si>
    <t>招商引资人员差旅费、接待费、会议费及各项统计工作会议费等</t>
  </si>
  <si>
    <t>提高辖区内统计人员能力，全面做好项目引进落地服务工作</t>
  </si>
  <si>
    <t>实现辖区内招商引资工作达到预期目标，助推辖区经济发展。</t>
  </si>
  <si>
    <t>加强机关物业管理，与物业公司签订合同，落实专人物业管理；对机关的办公场所维修维护，提供机关干部工作日中午就餐及节假日值班就餐，确保机关工作正常运行。</t>
  </si>
  <si>
    <t>机关维修维护支出</t>
  </si>
  <si>
    <t>为机关职工提供后勤保障，确保其他工作顺利开展</t>
  </si>
  <si>
    <t>干部满意度≥95%</t>
  </si>
  <si>
    <t>机关食堂餐费</t>
  </si>
  <si>
    <t>保护水资源，对河面漂浮物清理；防治水污染，加强河道巡查、对河道进行清扫，对河道违建棚等进行拆除，垃圾及时清运；大力宣传河道防治工作等相关广告制作，确保河道整治到位，河水不受污染。</t>
  </si>
  <si>
    <t>巡河员工资补助及办公费等支出</t>
  </si>
  <si>
    <t>辖区内水资源得到保护</t>
  </si>
  <si>
    <t>创造一个水清岸绿堤固河道畅的环境</t>
  </si>
  <si>
    <t>宣传册、广告标识制作费</t>
  </si>
  <si>
    <t>维护河道运行经费</t>
  </si>
  <si>
    <t>创建国家卫生城市工作：积极开展卫生社区、卫生单位创建活动和爱国卫生宣传教育活动；开展健康教育和健康促进活动；整治市容环境及重点场所环境卫生；定期开展病媒生物预防控制活动，开展形式多样的计划生育宣传教育活动；做好计生特殊家庭帮扶关怀工作，坚持和完善计划生育特殊家庭联系慰问制度，开展节日慰问、常年关怀活动。做好艾滋病防控工作，加强宣传，大力培育提升社会组织参与防艾能力。同时做好计生特殊家庭的信访维稳工作。</t>
  </si>
  <si>
    <t>报刊杂志等工作经费</t>
  </si>
  <si>
    <t>爱国卫生、重大传染病宣传</t>
  </si>
  <si>
    <t>提高群众对健康安全的意识，维护社会稳定</t>
  </si>
  <si>
    <t>卫生工作</t>
  </si>
  <si>
    <t>广告宣传费（包括爱卫、计生、两癌、艾滋病防治等）</t>
  </si>
  <si>
    <t>计生工作</t>
  </si>
  <si>
    <t>强化汛期防治工作，确保防汛设备及物资的齐全，加强汛期24小时值班工作，水毁维护工作；开展防汛隐患巡查，整治整改和防汛减灾应急演练培训活动，确保居民群众的生命财产安全，机关安全度过汛期。</t>
  </si>
  <si>
    <t>防汛值班餐费及值班补助</t>
  </si>
  <si>
    <t>保护群众汛期安全</t>
  </si>
  <si>
    <t>做好防工作，确保群众在汛期的生命财产安全</t>
  </si>
  <si>
    <t>汛期群众满意度</t>
  </si>
  <si>
    <t>防汛物资的购置</t>
  </si>
  <si>
    <t>水毁及清淤等的相关维护修护支出</t>
  </si>
  <si>
    <t>加强对布拖县、枫顺乡的对口援建帮扶工作，组织干部职工到布拖县、枫顺乡落实专门资金在产业、基础设施、办公条件改善等方面进行帮助，确保完成帮扶任务。</t>
  </si>
  <si>
    <t>援建干部生活补助及差旅费</t>
  </si>
  <si>
    <t>保障援建干部生活待遇、为对口帮扶单位提供产业发展</t>
  </si>
  <si>
    <t>做好脱贫攻坚的基础工作，巩固扶贫成果。</t>
  </si>
  <si>
    <t>对口帮扶布拖、枫顺乡产业发展资金</t>
  </si>
  <si>
    <t xml:space="preserve">生态环境保护工作经费 </t>
  </si>
  <si>
    <t xml:space="preserve">城乡社区支出 </t>
  </si>
  <si>
    <t>报送日期：2019年4月1日</t>
  </si>
  <si>
    <t>合计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</si>
</sst>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##0.00"/>
    <numFmt numFmtId="178" formatCode="0.00_ "/>
    <numFmt numFmtId="179" formatCode="0.00_);[Red]\(0.00\)"/>
    <numFmt numFmtId="180" formatCode="&quot;\&quot;#,##0.00_);\(&quot;\&quot;#,##0.00\)"/>
    <numFmt numFmtId="181" formatCode="#,##0.0000"/>
    <numFmt numFmtId="182" formatCode="#,##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微软雅黑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1" borderId="5" applyNumberFormat="0" applyAlignment="0" applyProtection="0"/>
    <xf numFmtId="0" fontId="40" fillId="12" borderId="6" applyNumberFormat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8" borderId="0" applyNumberFormat="0" applyBorder="0" applyAlignment="0" applyProtection="0"/>
    <xf numFmtId="0" fontId="37" fillId="17" borderId="0" applyNumberFormat="0" applyBorder="0" applyAlignment="0" applyProtection="0"/>
    <xf numFmtId="0" fontId="38" fillId="11" borderId="8" applyNumberFormat="0" applyAlignment="0" applyProtection="0"/>
    <xf numFmtId="0" fontId="32" fillId="5" borderId="5" applyNumberFormat="0" applyAlignment="0" applyProtection="0"/>
    <xf numFmtId="0" fontId="3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1">
    <xf numFmtId="0" fontId="0" fillId="0" borderId="0" xfId="0" applyAlignment="1">
      <alignment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0" fillId="11" borderId="10" xfId="0" applyNumberFormat="1" applyFont="1" applyFill="1" applyBorder="1" applyAlignment="1">
      <alignment horizontal="right" vertical="center" wrapText="1"/>
    </xf>
    <xf numFmtId="0" fontId="5" fillId="11" borderId="11" xfId="0" applyNumberFormat="1" applyFont="1" applyFill="1" applyBorder="1" applyAlignment="1">
      <alignment horizontal="center" vertical="center" wrapText="1"/>
    </xf>
    <xf numFmtId="0" fontId="4" fillId="11" borderId="11" xfId="0" applyNumberFormat="1" applyFont="1" applyFill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11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left" vertical="center"/>
    </xf>
    <xf numFmtId="0" fontId="5" fillId="11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1" fontId="2" fillId="0" borderId="11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0" fontId="8" fillId="0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8" fillId="11" borderId="0" xfId="0" applyNumberFormat="1" applyFont="1" applyFill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8" fillId="0" borderId="13" xfId="0" applyNumberFormat="1" applyFont="1" applyFill="1" applyBorder="1" applyAlignment="1">
      <alignment horizontal="centerContinuous" vertical="center"/>
    </xf>
    <xf numFmtId="0" fontId="8" fillId="0" borderId="14" xfId="0" applyNumberFormat="1" applyFont="1" applyFill="1" applyBorder="1" applyAlignment="1">
      <alignment horizontal="centerContinuous" vertical="center"/>
    </xf>
    <xf numFmtId="0" fontId="8" fillId="0" borderId="15" xfId="0" applyNumberFormat="1" applyFont="1" applyFill="1" applyBorder="1" applyAlignment="1">
      <alignment horizontal="centerContinuous" vertical="center"/>
    </xf>
    <xf numFmtId="0" fontId="8" fillId="0" borderId="11" xfId="0" applyNumberFormat="1" applyFont="1" applyFill="1" applyBorder="1" applyAlignment="1">
      <alignment horizontal="centerContinuous" vertical="center"/>
    </xf>
    <xf numFmtId="1" fontId="8" fillId="0" borderId="11" xfId="0" applyNumberFormat="1" applyFont="1" applyFill="1" applyBorder="1" applyAlignment="1">
      <alignment horizontal="centerContinuous" vertical="center"/>
    </xf>
    <xf numFmtId="1" fontId="8" fillId="0" borderId="16" xfId="0" applyNumberFormat="1" applyFont="1" applyFill="1" applyBorder="1" applyAlignment="1">
      <alignment horizontal="centerContinuous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11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vertical="center" wrapText="1"/>
      <protection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177" fontId="8" fillId="0" borderId="19" xfId="0" applyNumberFormat="1" applyFont="1" applyFill="1" applyBorder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10" fillId="11" borderId="0" xfId="0" applyNumberFormat="1" applyFont="1" applyFill="1" applyAlignment="1" applyProtection="1">
      <alignment vertical="center" wrapText="1"/>
      <protection/>
    </xf>
    <xf numFmtId="0" fontId="11" fillId="11" borderId="0" xfId="0" applyNumberFormat="1" applyFont="1" applyFill="1" applyAlignment="1" applyProtection="1">
      <alignment vertical="center" wrapText="1"/>
      <protection/>
    </xf>
    <xf numFmtId="0" fontId="2" fillId="11" borderId="0" xfId="0" applyNumberFormat="1" applyFont="1" applyFill="1" applyAlignment="1">
      <alignment/>
    </xf>
    <xf numFmtId="0" fontId="12" fillId="11" borderId="0" xfId="0" applyNumberFormat="1" applyFont="1" applyFill="1" applyAlignment="1">
      <alignment/>
    </xf>
    <xf numFmtId="0" fontId="8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2" fillId="11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8" fillId="0" borderId="20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1" fontId="15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/>
    </xf>
    <xf numFmtId="0" fontId="13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5" fillId="0" borderId="11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/>
    </xf>
    <xf numFmtId="177" fontId="8" fillId="0" borderId="19" xfId="0" applyNumberFormat="1" applyFont="1" applyFill="1" applyBorder="1" applyAlignment="1" applyProtection="1">
      <alignment horizontal="center" vertical="center" wrapText="1"/>
      <protection/>
    </xf>
    <xf numFmtId="177" fontId="8" fillId="0" borderId="16" xfId="0" applyNumberFormat="1" applyFont="1" applyFill="1" applyBorder="1" applyAlignment="1" applyProtection="1">
      <alignment horizontal="center" vertical="center" wrapText="1"/>
      <protection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177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vertical="center" wrapText="1"/>
      <protection/>
    </xf>
    <xf numFmtId="177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177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vertical="center" wrapText="1"/>
      <protection/>
    </xf>
    <xf numFmtId="1" fontId="2" fillId="0" borderId="11" xfId="0" applyNumberFormat="1" applyFont="1" applyFill="1" applyBorder="1" applyAlignment="1">
      <alignment horizontal="center"/>
    </xf>
    <xf numFmtId="0" fontId="8" fillId="11" borderId="0" xfId="0" applyNumberFormat="1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11" xfId="0" applyFont="1" applyBorder="1" applyAlignment="1">
      <alignment vertical="center" wrapText="1"/>
    </xf>
    <xf numFmtId="1" fontId="2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11" borderId="0" xfId="0" applyNumberFormat="1" applyFont="1" applyFill="1" applyAlignment="1">
      <alignment horizontal="center"/>
    </xf>
    <xf numFmtId="0" fontId="8" fillId="11" borderId="0" xfId="0" applyNumberFormat="1" applyFont="1" applyFill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11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center"/>
    </xf>
    <xf numFmtId="0" fontId="18" fillId="11" borderId="0" xfId="0" applyNumberFormat="1" applyFont="1" applyFill="1" applyAlignment="1">
      <alignment horizontal="center"/>
    </xf>
    <xf numFmtId="0" fontId="2" fillId="11" borderId="0" xfId="0" applyNumberFormat="1" applyFont="1" applyFill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wrapText="1"/>
    </xf>
    <xf numFmtId="0" fontId="18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>
      <alignment/>
    </xf>
    <xf numFmtId="0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Fill="1" applyBorder="1" applyAlignment="1" applyProtection="1">
      <alignment vertical="center" wrapText="1"/>
      <protection/>
    </xf>
    <xf numFmtId="1" fontId="4" fillId="0" borderId="11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 applyProtection="1">
      <alignment vertical="center" wrapText="1"/>
      <protection/>
    </xf>
    <xf numFmtId="177" fontId="4" fillId="0" borderId="16" xfId="0" applyNumberFormat="1" applyFont="1" applyFill="1" applyBorder="1" applyAlignment="1">
      <alignment vertical="center" wrapText="1"/>
    </xf>
    <xf numFmtId="177" fontId="4" fillId="0" borderId="16" xfId="0" applyNumberFormat="1" applyFont="1" applyFill="1" applyBorder="1" applyAlignment="1" applyProtection="1">
      <alignment vertical="center" wrapText="1"/>
      <protection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 vertical="center" wrapText="1"/>
    </xf>
    <xf numFmtId="177" fontId="4" fillId="0" borderId="13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78" fontId="8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4" fillId="11" borderId="0" xfId="0" applyNumberFormat="1" applyFont="1" applyFill="1" applyAlignment="1">
      <alignment/>
    </xf>
    <xf numFmtId="0" fontId="4" fillId="11" borderId="0" xfId="0" applyNumberFormat="1" applyFont="1" applyFill="1" applyAlignment="1">
      <alignment horizontal="center"/>
    </xf>
    <xf numFmtId="49" fontId="4" fillId="0" borderId="11" xfId="0" applyNumberFormat="1" applyFont="1" applyFill="1" applyBorder="1" applyAlignment="1">
      <alignment vertical="center" wrapText="1"/>
    </xf>
    <xf numFmtId="178" fontId="8" fillId="0" borderId="0" xfId="0" applyNumberFormat="1" applyFont="1" applyFill="1" applyAlignment="1">
      <alignment horizontal="center"/>
    </xf>
    <xf numFmtId="0" fontId="4" fillId="11" borderId="0" xfId="0" applyNumberFormat="1" applyFont="1" applyFill="1" applyAlignment="1">
      <alignment horizontal="right" vertical="center"/>
    </xf>
    <xf numFmtId="0" fontId="4" fillId="11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" fontId="1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8" fillId="11" borderId="0" xfId="0" applyNumberFormat="1" applyFont="1" applyFill="1" applyAlignment="1">
      <alignment/>
    </xf>
    <xf numFmtId="49" fontId="4" fillId="0" borderId="12" xfId="0" applyNumberFormat="1" applyFont="1" applyFill="1" applyBorder="1" applyAlignment="1" applyProtection="1">
      <alignment horizontal="left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49" fontId="8" fillId="0" borderId="13" xfId="0" applyNumberFormat="1" applyFont="1" applyFill="1" applyBorder="1" applyAlignment="1">
      <alignment horizontal="centerContinuous" vertical="center"/>
    </xf>
    <xf numFmtId="49" fontId="8" fillId="0" borderId="14" xfId="0" applyNumberFormat="1" applyFont="1" applyFill="1" applyBorder="1" applyAlignment="1">
      <alignment horizontal="centerContinuous" vertical="center"/>
    </xf>
    <xf numFmtId="49" fontId="8" fillId="0" borderId="11" xfId="0" applyNumberFormat="1" applyFont="1" applyFill="1" applyBorder="1" applyAlignment="1">
      <alignment horizontal="centerContinuous" vertical="center"/>
    </xf>
    <xf numFmtId="49" fontId="8" fillId="0" borderId="16" xfId="0" applyNumberFormat="1" applyFont="1" applyFill="1" applyBorder="1" applyAlignment="1">
      <alignment horizontal="centerContinuous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11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77" fontId="8" fillId="0" borderId="16" xfId="0" applyNumberFormat="1" applyFont="1" applyFill="1" applyBorder="1" applyAlignment="1" applyProtection="1">
      <alignment vertical="center" wrapText="1"/>
      <protection/>
    </xf>
    <xf numFmtId="177" fontId="2" fillId="0" borderId="16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>
      <alignment/>
    </xf>
    <xf numFmtId="177" fontId="8" fillId="0" borderId="0" xfId="0" applyNumberFormat="1" applyFont="1" applyFill="1" applyBorder="1" applyAlignment="1" applyProtection="1">
      <alignment vertical="center" wrapText="1"/>
      <protection/>
    </xf>
    <xf numFmtId="177" fontId="2" fillId="0" borderId="0" xfId="0" applyNumberFormat="1" applyFont="1" applyFill="1" applyBorder="1" applyAlignment="1" applyProtection="1">
      <alignment vertical="center" wrapText="1"/>
      <protection/>
    </xf>
    <xf numFmtId="179" fontId="18" fillId="0" borderId="0" xfId="0" applyNumberFormat="1" applyFont="1" applyFill="1" applyAlignment="1">
      <alignment/>
    </xf>
    <xf numFmtId="1" fontId="0" fillId="0" borderId="11" xfId="0" applyNumberFormat="1" applyFill="1" applyBorder="1" applyAlignment="1">
      <alignment horizontal="centerContinuous" vertical="center"/>
    </xf>
    <xf numFmtId="0" fontId="18" fillId="11" borderId="0" xfId="0" applyNumberFormat="1" applyFont="1" applyFill="1" applyAlignment="1">
      <alignment/>
    </xf>
    <xf numFmtId="0" fontId="8" fillId="11" borderId="0" xfId="0" applyNumberFormat="1" applyFont="1" applyFill="1" applyAlignment="1" applyProtection="1">
      <alignment horizontal="right" vertical="center"/>
      <protection/>
    </xf>
    <xf numFmtId="1" fontId="17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/>
    </xf>
    <xf numFmtId="181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vertical="center" wrapText="1"/>
      <protection/>
    </xf>
    <xf numFmtId="4" fontId="12" fillId="0" borderId="16" xfId="0" applyNumberFormat="1" applyFont="1" applyFill="1" applyBorder="1" applyAlignment="1" applyProtection="1">
      <alignment vertical="center" wrapText="1"/>
      <protection/>
    </xf>
    <xf numFmtId="4" fontId="12" fillId="0" borderId="11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Alignment="1">
      <alignment/>
    </xf>
    <xf numFmtId="49" fontId="12" fillId="0" borderId="16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178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NumberFormat="1" applyFont="1" applyFill="1" applyBorder="1" applyAlignment="1" applyProtection="1">
      <alignment horizontal="center" vertical="center" wrapText="1"/>
      <protection/>
    </xf>
    <xf numFmtId="0" fontId="8" fillId="11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8" fillId="0" borderId="11" xfId="0" applyNumberFormat="1" applyFont="1" applyFill="1" applyBorder="1" applyAlignment="1" applyProtection="1">
      <alignment horizontal="center" vertical="center" wrapText="1"/>
      <protection/>
    </xf>
    <xf numFmtId="180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>
      <alignment horizontal="left" vertical="center"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11" borderId="11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11" borderId="24" xfId="0" applyNumberFormat="1" applyFont="1" applyFill="1" applyBorder="1" applyAlignment="1" applyProtection="1">
      <alignment horizontal="center" vertical="center"/>
      <protection/>
    </xf>
    <xf numFmtId="0" fontId="8" fillId="11" borderId="25" xfId="0" applyNumberFormat="1" applyFont="1" applyFill="1" applyBorder="1" applyAlignment="1" applyProtection="1">
      <alignment horizontal="center" vertical="center"/>
      <protection/>
    </xf>
    <xf numFmtId="0" fontId="8" fillId="11" borderId="26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11" borderId="19" xfId="0" applyNumberFormat="1" applyFont="1" applyFill="1" applyBorder="1" applyAlignment="1" applyProtection="1">
      <alignment horizontal="center" vertical="center"/>
      <protection/>
    </xf>
    <xf numFmtId="0" fontId="8" fillId="11" borderId="11" xfId="0" applyNumberFormat="1" applyFont="1" applyFill="1" applyBorder="1" applyAlignment="1" applyProtection="1">
      <alignment horizontal="center" vertical="center"/>
      <protection/>
    </xf>
    <xf numFmtId="0" fontId="8" fillId="11" borderId="17" xfId="0" applyNumberFormat="1" applyFont="1" applyFill="1" applyBorder="1" applyAlignment="1" applyProtection="1">
      <alignment horizontal="center" vertical="center"/>
      <protection/>
    </xf>
    <xf numFmtId="1" fontId="8" fillId="0" borderId="20" xfId="0" applyNumberFormat="1" applyFont="1" applyFill="1" applyBorder="1" applyAlignment="1" applyProtection="1">
      <alignment horizontal="center" vertical="center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1" fontId="8" fillId="0" borderId="27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 horizontal="left"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1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11" borderId="0" xfId="0" applyNumberFormat="1" applyFont="1" applyFill="1" applyAlignment="1">
      <alignment horizontal="center" vertical="center" wrapText="1"/>
    </xf>
    <xf numFmtId="0" fontId="4" fillId="11" borderId="10" xfId="0" applyNumberFormat="1" applyFont="1" applyFill="1" applyBorder="1" applyAlignment="1">
      <alignment horizontal="right" vertical="center" wrapText="1"/>
    </xf>
    <xf numFmtId="0" fontId="5" fillId="11" borderId="32" xfId="0" applyNumberFormat="1" applyFont="1" applyFill="1" applyBorder="1" applyAlignment="1">
      <alignment horizontal="center" vertical="center" wrapText="1"/>
    </xf>
    <xf numFmtId="0" fontId="5" fillId="11" borderId="33" xfId="0" applyNumberFormat="1" applyFont="1" applyFill="1" applyBorder="1" applyAlignment="1">
      <alignment horizontal="center" vertical="center" wrapText="1"/>
    </xf>
    <xf numFmtId="0" fontId="5" fillId="11" borderId="33" xfId="0" applyNumberFormat="1" applyFont="1" applyFill="1" applyBorder="1" applyAlignment="1">
      <alignment horizontal="center" vertical="center"/>
    </xf>
    <xf numFmtId="0" fontId="5" fillId="11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11" borderId="11" xfId="0" applyNumberFormat="1" applyFont="1" applyFill="1" applyBorder="1" applyAlignment="1">
      <alignment horizontal="center" vertical="center" wrapText="1" shrinkToFit="1"/>
    </xf>
    <xf numFmtId="0" fontId="4" fillId="11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8" sqref="A8"/>
    </sheetView>
  </sheetViews>
  <sheetFormatPr defaultColWidth="6.875" defaultRowHeight="14.25"/>
  <cols>
    <col min="1" max="1" width="122.875" style="27" customWidth="1"/>
    <col min="2" max="16384" width="6.875" style="27" customWidth="1"/>
  </cols>
  <sheetData>
    <row r="1" ht="19.5" customHeight="1">
      <c r="A1" s="189" t="s">
        <v>0</v>
      </c>
    </row>
    <row r="3" ht="63.75" customHeight="1">
      <c r="A3" s="190" t="s">
        <v>1</v>
      </c>
    </row>
    <row r="4" ht="107.25" customHeight="1">
      <c r="A4" s="191" t="s">
        <v>2</v>
      </c>
    </row>
    <row r="5" ht="409.5" customHeight="1" hidden="1">
      <c r="A5" s="192">
        <v>3.637978807091713E-12</v>
      </c>
    </row>
    <row r="6" ht="22.5">
      <c r="A6" s="193"/>
    </row>
    <row r="7" ht="78" customHeight="1"/>
    <row r="8" ht="82.5" customHeight="1">
      <c r="A8" s="194" t="s">
        <v>472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8" sqref="A8:H8"/>
    </sheetView>
  </sheetViews>
  <sheetFormatPr defaultColWidth="6.875" defaultRowHeight="12.75" customHeight="1"/>
  <cols>
    <col min="1" max="1" width="15.125" style="27" customWidth="1"/>
    <col min="2" max="2" width="35.625" style="27" customWidth="1"/>
    <col min="3" max="8" width="15.75390625" style="27" customWidth="1"/>
    <col min="9" max="9" width="6.50390625" style="27" customWidth="1"/>
    <col min="10" max="16384" width="6.875" style="27" customWidth="1"/>
  </cols>
  <sheetData>
    <row r="1" ht="21.75" customHeight="1">
      <c r="A1" s="82"/>
    </row>
    <row r="2" spans="1:9" ht="19.5" customHeight="1">
      <c r="A2" s="61"/>
      <c r="B2" s="61"/>
      <c r="C2" s="61"/>
      <c r="D2" s="61"/>
      <c r="E2" s="62"/>
      <c r="F2" s="61"/>
      <c r="G2" s="61"/>
      <c r="H2" s="63" t="s">
        <v>336</v>
      </c>
      <c r="I2" s="80"/>
    </row>
    <row r="3" spans="1:9" ht="25.5" customHeight="1">
      <c r="A3" s="221" t="s">
        <v>337</v>
      </c>
      <c r="B3" s="221"/>
      <c r="C3" s="221"/>
      <c r="D3" s="221"/>
      <c r="E3" s="221"/>
      <c r="F3" s="221"/>
      <c r="G3" s="221"/>
      <c r="H3" s="221"/>
      <c r="I3" s="80"/>
    </row>
    <row r="4" spans="1:9" ht="19.5" customHeight="1">
      <c r="A4" s="32" t="s">
        <v>5</v>
      </c>
      <c r="B4" s="64"/>
      <c r="C4" s="64"/>
      <c r="D4" s="64"/>
      <c r="E4" s="64"/>
      <c r="F4" s="64"/>
      <c r="G4" s="64"/>
      <c r="H4" s="33" t="s">
        <v>6</v>
      </c>
      <c r="I4" s="80"/>
    </row>
    <row r="5" spans="1:9" ht="19.5" customHeight="1">
      <c r="A5" s="235" t="s">
        <v>338</v>
      </c>
      <c r="B5" s="235" t="s">
        <v>339</v>
      </c>
      <c r="C5" s="226" t="s">
        <v>340</v>
      </c>
      <c r="D5" s="226"/>
      <c r="E5" s="226"/>
      <c r="F5" s="226"/>
      <c r="G5" s="226"/>
      <c r="H5" s="226"/>
      <c r="I5" s="80"/>
    </row>
    <row r="6" spans="1:9" ht="19.5" customHeight="1">
      <c r="A6" s="235"/>
      <c r="B6" s="235"/>
      <c r="C6" s="256" t="s">
        <v>39</v>
      </c>
      <c r="D6" s="252" t="s">
        <v>219</v>
      </c>
      <c r="E6" s="65" t="s">
        <v>341</v>
      </c>
      <c r="F6" s="66"/>
      <c r="G6" s="66"/>
      <c r="H6" s="292" t="s">
        <v>179</v>
      </c>
      <c r="I6" s="80"/>
    </row>
    <row r="7" spans="1:9" ht="33.75" customHeight="1">
      <c r="A7" s="236"/>
      <c r="B7" s="236"/>
      <c r="C7" s="291"/>
      <c r="D7" s="223"/>
      <c r="E7" s="67" t="s">
        <v>54</v>
      </c>
      <c r="F7" s="68" t="s">
        <v>342</v>
      </c>
      <c r="G7" s="69" t="s">
        <v>343</v>
      </c>
      <c r="H7" s="293"/>
      <c r="I7" s="80"/>
    </row>
    <row r="8" spans="1:9" ht="19.5" customHeight="1">
      <c r="A8" s="112" t="s">
        <v>71</v>
      </c>
      <c r="B8" s="89" t="s">
        <v>1</v>
      </c>
      <c r="C8" s="83">
        <f>D8+E8</f>
        <v>6.6</v>
      </c>
      <c r="D8" s="84"/>
      <c r="E8" s="84">
        <f>SUM(F8:H8)</f>
        <v>6.6</v>
      </c>
      <c r="F8" s="84"/>
      <c r="G8" s="85">
        <v>3</v>
      </c>
      <c r="H8" s="86">
        <v>3.6</v>
      </c>
      <c r="I8" s="81"/>
    </row>
    <row r="9" spans="1:9" ht="19.5" customHeight="1">
      <c r="A9" s="71"/>
      <c r="B9" s="71"/>
      <c r="C9" s="71"/>
      <c r="D9" s="71"/>
      <c r="E9" s="72"/>
      <c r="F9" s="74"/>
      <c r="G9" s="74"/>
      <c r="H9" s="73"/>
      <c r="I9" s="78"/>
    </row>
    <row r="10" spans="1:9" ht="19.5" customHeight="1">
      <c r="A10" s="71"/>
      <c r="B10" s="71"/>
      <c r="C10" s="71"/>
      <c r="D10" s="71"/>
      <c r="E10" s="75"/>
      <c r="F10" s="71"/>
      <c r="G10" s="71"/>
      <c r="H10" s="73"/>
      <c r="I10" s="78"/>
    </row>
    <row r="11" spans="1:9" ht="19.5" customHeight="1">
      <c r="A11" s="71"/>
      <c r="B11" s="71"/>
      <c r="C11" s="71"/>
      <c r="D11" s="71"/>
      <c r="E11" s="75"/>
      <c r="F11" s="71"/>
      <c r="G11" s="71"/>
      <c r="H11" s="73"/>
      <c r="I11" s="78"/>
    </row>
    <row r="12" spans="1:9" ht="19.5" customHeight="1">
      <c r="A12" s="71"/>
      <c r="B12" s="71"/>
      <c r="C12" s="71"/>
      <c r="D12" s="71"/>
      <c r="E12" s="72"/>
      <c r="F12" s="71"/>
      <c r="G12" s="71"/>
      <c r="H12" s="73"/>
      <c r="I12" s="78"/>
    </row>
    <row r="13" spans="1:9" ht="19.5" customHeight="1">
      <c r="A13" s="71"/>
      <c r="B13" s="71"/>
      <c r="C13" s="71"/>
      <c r="D13" s="71"/>
      <c r="E13" s="72"/>
      <c r="F13" s="71"/>
      <c r="G13" s="71"/>
      <c r="H13" s="73"/>
      <c r="I13" s="78"/>
    </row>
    <row r="14" spans="1:9" ht="19.5" customHeight="1">
      <c r="A14" s="71"/>
      <c r="B14" s="71"/>
      <c r="C14" s="71"/>
      <c r="D14" s="71"/>
      <c r="E14" s="75"/>
      <c r="F14" s="71"/>
      <c r="G14" s="71"/>
      <c r="H14" s="73"/>
      <c r="I14" s="78"/>
    </row>
    <row r="15" spans="1:9" ht="19.5" customHeight="1">
      <c r="A15" s="71"/>
      <c r="B15" s="71"/>
      <c r="C15" s="71"/>
      <c r="D15" s="71"/>
      <c r="E15" s="75"/>
      <c r="F15" s="71"/>
      <c r="G15" s="71"/>
      <c r="H15" s="73"/>
      <c r="I15" s="78"/>
    </row>
    <row r="16" spans="1:9" ht="19.5" customHeight="1">
      <c r="A16" s="71"/>
      <c r="B16" s="71"/>
      <c r="C16" s="71"/>
      <c r="D16" s="71"/>
      <c r="E16" s="72"/>
      <c r="F16" s="71"/>
      <c r="G16" s="71"/>
      <c r="H16" s="73"/>
      <c r="I16" s="78"/>
    </row>
    <row r="17" spans="1:9" ht="19.5" customHeight="1">
      <c r="A17" s="71"/>
      <c r="B17" s="71"/>
      <c r="C17" s="71"/>
      <c r="D17" s="71"/>
      <c r="E17" s="72"/>
      <c r="F17" s="71"/>
      <c r="G17" s="71"/>
      <c r="H17" s="73"/>
      <c r="I17" s="78"/>
    </row>
    <row r="18" spans="1:9" ht="19.5" customHeight="1">
      <c r="A18" s="71"/>
      <c r="B18" s="71"/>
      <c r="C18" s="71"/>
      <c r="D18" s="71"/>
      <c r="E18" s="76"/>
      <c r="F18" s="71"/>
      <c r="G18" s="71"/>
      <c r="H18" s="73"/>
      <c r="I18" s="78"/>
    </row>
    <row r="19" spans="1:9" ht="19.5" customHeight="1">
      <c r="A19" s="71"/>
      <c r="B19" s="71"/>
      <c r="C19" s="71"/>
      <c r="D19" s="71"/>
      <c r="E19" s="75"/>
      <c r="F19" s="71"/>
      <c r="G19" s="71"/>
      <c r="H19" s="73"/>
      <c r="I19" s="78"/>
    </row>
    <row r="20" spans="1:9" ht="19.5" customHeight="1">
      <c r="A20" s="75"/>
      <c r="B20" s="75"/>
      <c r="C20" s="75"/>
      <c r="D20" s="75"/>
      <c r="E20" s="75"/>
      <c r="F20" s="71"/>
      <c r="G20" s="71"/>
      <c r="H20" s="73"/>
      <c r="I20" s="78"/>
    </row>
    <row r="21" spans="1:9" ht="19.5" customHeight="1">
      <c r="A21" s="73"/>
      <c r="B21" s="73"/>
      <c r="C21" s="73"/>
      <c r="D21" s="73"/>
      <c r="E21" s="77"/>
      <c r="F21" s="73"/>
      <c r="G21" s="73"/>
      <c r="H21" s="73"/>
      <c r="I21" s="78"/>
    </row>
    <row r="22" spans="1:9" ht="19.5" customHeight="1">
      <c r="A22" s="73"/>
      <c r="B22" s="73"/>
      <c r="C22" s="73"/>
      <c r="D22" s="73"/>
      <c r="E22" s="77"/>
      <c r="F22" s="73"/>
      <c r="G22" s="73"/>
      <c r="H22" s="73"/>
      <c r="I22" s="78"/>
    </row>
    <row r="23" spans="1:9" ht="19.5" customHeight="1">
      <c r="A23" s="73"/>
      <c r="B23" s="73"/>
      <c r="C23" s="73"/>
      <c r="D23" s="73"/>
      <c r="E23" s="77"/>
      <c r="F23" s="73"/>
      <c r="G23" s="73"/>
      <c r="H23" s="73"/>
      <c r="I23" s="78"/>
    </row>
    <row r="24" spans="1:9" ht="19.5" customHeight="1">
      <c r="A24" s="73"/>
      <c r="B24" s="73"/>
      <c r="C24" s="73"/>
      <c r="D24" s="73"/>
      <c r="E24" s="77"/>
      <c r="F24" s="73"/>
      <c r="G24" s="73"/>
      <c r="H24" s="73"/>
      <c r="I24" s="78"/>
    </row>
    <row r="25" spans="1:9" ht="19.5" customHeight="1">
      <c r="A25" s="73"/>
      <c r="B25" s="73"/>
      <c r="C25" s="73"/>
      <c r="D25" s="73"/>
      <c r="E25" s="77"/>
      <c r="F25" s="73"/>
      <c r="G25" s="73"/>
      <c r="H25" s="73"/>
      <c r="I25" s="78"/>
    </row>
    <row r="26" spans="1:9" ht="19.5" customHeight="1">
      <c r="A26" s="73"/>
      <c r="B26" s="73"/>
      <c r="C26" s="73"/>
      <c r="D26" s="73"/>
      <c r="E26" s="77"/>
      <c r="F26" s="73"/>
      <c r="G26" s="73"/>
      <c r="H26" s="73"/>
      <c r="I26" s="78"/>
    </row>
    <row r="27" spans="1:9" ht="19.5" customHeight="1">
      <c r="A27" s="73"/>
      <c r="B27" s="73"/>
      <c r="C27" s="73"/>
      <c r="D27" s="73"/>
      <c r="E27" s="77"/>
      <c r="F27" s="73"/>
      <c r="G27" s="73"/>
      <c r="H27" s="73"/>
      <c r="I27" s="78"/>
    </row>
    <row r="28" spans="1:9" ht="19.5" customHeight="1">
      <c r="A28" s="73"/>
      <c r="B28" s="73"/>
      <c r="C28" s="73"/>
      <c r="D28" s="73"/>
      <c r="E28" s="77"/>
      <c r="F28" s="73"/>
      <c r="G28" s="73"/>
      <c r="H28" s="73"/>
      <c r="I28" s="78"/>
    </row>
    <row r="29" spans="1:9" ht="19.5" customHeight="1">
      <c r="A29" s="73"/>
      <c r="B29" s="73"/>
      <c r="C29" s="73"/>
      <c r="D29" s="73"/>
      <c r="E29" s="77"/>
      <c r="F29" s="73"/>
      <c r="G29" s="73"/>
      <c r="H29" s="73"/>
      <c r="I29" s="78"/>
    </row>
    <row r="30" spans="1:9" ht="19.5" customHeight="1">
      <c r="A30" s="73"/>
      <c r="B30" s="73"/>
      <c r="C30" s="73"/>
      <c r="D30" s="73"/>
      <c r="E30" s="77"/>
      <c r="F30" s="73"/>
      <c r="G30" s="73"/>
      <c r="H30" s="73"/>
      <c r="I30" s="7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E15" sqref="E15"/>
    </sheetView>
  </sheetViews>
  <sheetFormatPr defaultColWidth="6.875" defaultRowHeight="12.75" customHeight="1"/>
  <cols>
    <col min="1" max="3" width="4.25390625" style="27" customWidth="1"/>
    <col min="4" max="4" width="12.75390625" style="27" customWidth="1"/>
    <col min="5" max="5" width="69.25390625" style="27" customWidth="1"/>
    <col min="6" max="8" width="13.625" style="27" customWidth="1"/>
    <col min="9" max="245" width="8.00390625" style="27" customWidth="1"/>
    <col min="246" max="16384" width="6.875" style="27" customWidth="1"/>
  </cols>
  <sheetData>
    <row r="1" spans="1:3" ht="25.5" customHeight="1">
      <c r="A1" s="289"/>
      <c r="B1" s="289"/>
      <c r="C1" s="289"/>
    </row>
    <row r="2" spans="1:245" ht="19.5" customHeight="1">
      <c r="A2" s="28"/>
      <c r="B2" s="29"/>
      <c r="C2" s="29"/>
      <c r="D2" s="29"/>
      <c r="E2" s="29"/>
      <c r="F2" s="29"/>
      <c r="G2" s="29"/>
      <c r="H2" s="30" t="s">
        <v>344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</row>
    <row r="3" spans="1:245" ht="19.5" customHeight="1">
      <c r="A3" s="221" t="s">
        <v>345</v>
      </c>
      <c r="B3" s="221"/>
      <c r="C3" s="221"/>
      <c r="D3" s="221"/>
      <c r="E3" s="221"/>
      <c r="F3" s="221"/>
      <c r="G3" s="221"/>
      <c r="H3" s="221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</row>
    <row r="4" spans="1:245" ht="19.5" customHeight="1">
      <c r="A4" s="31" t="s">
        <v>5</v>
      </c>
      <c r="B4" s="31"/>
      <c r="C4" s="31"/>
      <c r="D4" s="31"/>
      <c r="E4" s="31"/>
      <c r="F4" s="32"/>
      <c r="G4" s="32"/>
      <c r="H4" s="33" t="s">
        <v>6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</row>
    <row r="5" spans="1:245" ht="19.5" customHeight="1">
      <c r="A5" s="34" t="s">
        <v>38</v>
      </c>
      <c r="B5" s="34"/>
      <c r="C5" s="34"/>
      <c r="D5" s="35"/>
      <c r="E5" s="36"/>
      <c r="F5" s="226" t="s">
        <v>346</v>
      </c>
      <c r="G5" s="226"/>
      <c r="H5" s="226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</row>
    <row r="6" spans="1:245" ht="19.5" customHeight="1">
      <c r="A6" s="37" t="s">
        <v>49</v>
      </c>
      <c r="B6" s="38"/>
      <c r="C6" s="39"/>
      <c r="D6" s="290" t="s">
        <v>50</v>
      </c>
      <c r="E6" s="235" t="s">
        <v>127</v>
      </c>
      <c r="F6" s="222" t="s">
        <v>39</v>
      </c>
      <c r="G6" s="222" t="s">
        <v>123</v>
      </c>
      <c r="H6" s="226" t="s">
        <v>124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</row>
    <row r="7" spans="1:245" ht="19.5" customHeight="1">
      <c r="A7" s="41" t="s">
        <v>59</v>
      </c>
      <c r="B7" s="42" t="s">
        <v>60</v>
      </c>
      <c r="C7" s="43" t="s">
        <v>61</v>
      </c>
      <c r="D7" s="294"/>
      <c r="E7" s="236"/>
      <c r="F7" s="223"/>
      <c r="G7" s="223"/>
      <c r="H7" s="227"/>
      <c r="I7" s="58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</row>
    <row r="8" spans="1:245" ht="21" customHeight="1">
      <c r="A8" s="46"/>
      <c r="B8" s="46"/>
      <c r="C8" s="46"/>
      <c r="D8" s="46"/>
      <c r="E8" s="46"/>
      <c r="F8" s="47"/>
      <c r="G8" s="48"/>
      <c r="H8" s="47"/>
      <c r="I8" s="58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 s="46"/>
      <c r="B9" s="46"/>
      <c r="C9" s="46"/>
      <c r="D9" s="46"/>
      <c r="E9" s="46"/>
      <c r="F9" s="47"/>
      <c r="G9" s="48"/>
      <c r="H9" s="47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</row>
    <row r="10" spans="1:245" ht="21" customHeight="1">
      <c r="A10" s="46"/>
      <c r="B10" s="46"/>
      <c r="C10" s="46"/>
      <c r="D10" s="46"/>
      <c r="E10" s="46"/>
      <c r="F10" s="47"/>
      <c r="G10" s="48"/>
      <c r="H10" s="47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</row>
    <row r="11" spans="1:245" ht="21" customHeight="1">
      <c r="A11" s="46"/>
      <c r="B11" s="46"/>
      <c r="C11" s="46"/>
      <c r="D11" s="46"/>
      <c r="E11" s="46"/>
      <c r="F11" s="47"/>
      <c r="G11" s="48"/>
      <c r="H11" s="47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ht="21" customHeight="1">
      <c r="A12" s="46"/>
      <c r="B12" s="46"/>
      <c r="C12" s="46"/>
      <c r="D12" s="46"/>
      <c r="E12" s="46"/>
      <c r="F12" s="47"/>
      <c r="G12" s="48"/>
      <c r="H12" s="47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</row>
    <row r="13" spans="1:245" ht="21" customHeight="1">
      <c r="A13" s="46"/>
      <c r="B13" s="46"/>
      <c r="C13" s="46"/>
      <c r="D13" s="46"/>
      <c r="E13" s="46"/>
      <c r="F13" s="47"/>
      <c r="G13" s="48"/>
      <c r="H13" s="47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</row>
    <row r="14" spans="1:245" ht="21" customHeight="1">
      <c r="A14" s="46"/>
      <c r="B14" s="46"/>
      <c r="C14" s="46"/>
      <c r="D14" s="46"/>
      <c r="E14" s="46"/>
      <c r="F14" s="47"/>
      <c r="G14" s="48"/>
      <c r="H14" s="47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</row>
    <row r="15" spans="1:245" ht="21" customHeight="1">
      <c r="A15" s="46"/>
      <c r="B15" s="46"/>
      <c r="C15" s="46"/>
      <c r="D15" s="46"/>
      <c r="E15" s="46"/>
      <c r="F15" s="47"/>
      <c r="G15" s="48"/>
      <c r="H15" s="47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</row>
    <row r="16" spans="1:245" ht="21" customHeight="1">
      <c r="A16" s="46"/>
      <c r="B16" s="46"/>
      <c r="C16" s="46"/>
      <c r="D16" s="46"/>
      <c r="E16" s="46"/>
      <c r="F16" s="47"/>
      <c r="G16" s="48"/>
      <c r="H16" s="47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</row>
    <row r="17" spans="1:245" ht="21" customHeight="1">
      <c r="A17" s="46"/>
      <c r="B17" s="46"/>
      <c r="C17" s="46"/>
      <c r="D17" s="46"/>
      <c r="E17" s="46"/>
      <c r="F17" s="47"/>
      <c r="G17" s="48"/>
      <c r="H17" s="47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</row>
    <row r="18" spans="1:245" ht="21" customHeight="1">
      <c r="A18" s="46"/>
      <c r="B18" s="46"/>
      <c r="C18" s="46"/>
      <c r="D18" s="46"/>
      <c r="E18" s="46"/>
      <c r="F18" s="47"/>
      <c r="G18" s="48"/>
      <c r="H18" s="47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</row>
    <row r="19" spans="1:245" ht="21" customHeight="1">
      <c r="A19" s="46"/>
      <c r="B19" s="46"/>
      <c r="C19" s="46"/>
      <c r="D19" s="46"/>
      <c r="E19" s="46"/>
      <c r="F19" s="47"/>
      <c r="G19" s="48"/>
      <c r="H19" s="47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</row>
    <row r="20" spans="1:245" ht="21" customHeight="1">
      <c r="A20" s="46"/>
      <c r="B20" s="46"/>
      <c r="C20" s="46"/>
      <c r="D20" s="46"/>
      <c r="E20" s="46"/>
      <c r="F20" s="47"/>
      <c r="G20" s="48"/>
      <c r="H20" s="47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</row>
    <row r="21" spans="1:245" ht="21" customHeight="1">
      <c r="A21" s="46"/>
      <c r="B21" s="46"/>
      <c r="C21" s="46"/>
      <c r="D21" s="46"/>
      <c r="E21" s="46"/>
      <c r="F21" s="47"/>
      <c r="G21" s="48"/>
      <c r="H21" s="47"/>
      <c r="I21" s="49"/>
      <c r="J21" s="5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</row>
    <row r="22" spans="1:245" ht="19.5" customHeight="1">
      <c r="A22" s="49"/>
      <c r="B22" s="49"/>
      <c r="C22" s="49"/>
      <c r="D22" s="50"/>
      <c r="E22" s="50"/>
      <c r="F22" s="50"/>
      <c r="G22" s="50"/>
      <c r="H22" s="5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19.5" customHeight="1">
      <c r="A23" s="49"/>
      <c r="B23" s="49"/>
      <c r="C23" s="49"/>
      <c r="D23" s="49"/>
      <c r="E23" s="49"/>
      <c r="F23" s="49"/>
      <c r="G23" s="49"/>
      <c r="H23" s="50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</row>
    <row r="24" spans="1:245" ht="19.5" customHeight="1">
      <c r="A24" s="49"/>
      <c r="B24" s="49"/>
      <c r="C24" s="49"/>
      <c r="D24" s="50"/>
      <c r="E24" s="50"/>
      <c r="F24" s="50"/>
      <c r="G24" s="50"/>
      <c r="H24" s="50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</row>
    <row r="25" spans="1:245" ht="19.5" customHeight="1">
      <c r="A25" s="49"/>
      <c r="B25" s="49"/>
      <c r="C25" s="49"/>
      <c r="D25" s="50"/>
      <c r="E25" s="50"/>
      <c r="F25" s="50"/>
      <c r="G25" s="50"/>
      <c r="H25" s="5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</row>
    <row r="26" spans="1:245" ht="19.5" customHeight="1">
      <c r="A26" s="49"/>
      <c r="B26" s="49"/>
      <c r="C26" s="49"/>
      <c r="D26" s="49"/>
      <c r="E26" s="49"/>
      <c r="F26" s="49"/>
      <c r="G26" s="49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</row>
    <row r="27" spans="1:245" ht="19.5" customHeight="1">
      <c r="A27" s="49"/>
      <c r="B27" s="49"/>
      <c r="C27" s="49"/>
      <c r="D27" s="50"/>
      <c r="E27" s="50"/>
      <c r="F27" s="50"/>
      <c r="G27" s="50"/>
      <c r="H27" s="50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</row>
    <row r="28" spans="1:245" ht="19.5" customHeight="1">
      <c r="A28" s="49"/>
      <c r="B28" s="49"/>
      <c r="C28" s="49"/>
      <c r="D28" s="50"/>
      <c r="E28" s="50"/>
      <c r="F28" s="50"/>
      <c r="G28" s="50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</row>
    <row r="29" spans="1:245" ht="19.5" customHeight="1">
      <c r="A29" s="49"/>
      <c r="B29" s="49"/>
      <c r="C29" s="49"/>
      <c r="D29" s="49"/>
      <c r="E29" s="49"/>
      <c r="F29" s="49"/>
      <c r="G29" s="49"/>
      <c r="H29" s="5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</row>
    <row r="30" spans="1:245" ht="19.5" customHeight="1">
      <c r="A30" s="49"/>
      <c r="B30" s="49"/>
      <c r="C30" s="49"/>
      <c r="D30" s="50"/>
      <c r="E30" s="50"/>
      <c r="F30" s="50"/>
      <c r="G30" s="50"/>
      <c r="H30" s="5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</row>
    <row r="31" spans="1:245" ht="19.5" customHeight="1">
      <c r="A31" s="49"/>
      <c r="B31" s="49"/>
      <c r="C31" s="49"/>
      <c r="D31" s="50"/>
      <c r="E31" s="50"/>
      <c r="F31" s="50"/>
      <c r="G31" s="50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</row>
    <row r="32" spans="1:245" ht="19.5" customHeight="1">
      <c r="A32" s="49"/>
      <c r="B32" s="49"/>
      <c r="C32" s="49"/>
      <c r="D32" s="49"/>
      <c r="E32" s="49"/>
      <c r="F32" s="49"/>
      <c r="G32" s="49"/>
      <c r="H32" s="50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</row>
    <row r="33" spans="1:245" ht="19.5" customHeight="1">
      <c r="A33" s="49"/>
      <c r="B33" s="49"/>
      <c r="C33" s="49"/>
      <c r="D33" s="49"/>
      <c r="E33" s="51"/>
      <c r="F33" s="51"/>
      <c r="G33" s="51"/>
      <c r="H33" s="50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</row>
    <row r="34" spans="1:245" ht="19.5" customHeight="1">
      <c r="A34" s="49"/>
      <c r="B34" s="49"/>
      <c r="C34" s="49"/>
      <c r="D34" s="49"/>
      <c r="E34" s="51"/>
      <c r="F34" s="51"/>
      <c r="G34" s="51"/>
      <c r="H34" s="5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</row>
    <row r="35" spans="1:245" ht="19.5" customHeight="1">
      <c r="A35" s="49"/>
      <c r="B35" s="49"/>
      <c r="C35" s="49"/>
      <c r="D35" s="49"/>
      <c r="E35" s="49"/>
      <c r="F35" s="49"/>
      <c r="G35" s="49"/>
      <c r="H35" s="5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</row>
    <row r="36" spans="1:245" ht="19.5" customHeight="1">
      <c r="A36" s="49"/>
      <c r="B36" s="49"/>
      <c r="C36" s="49"/>
      <c r="D36" s="49"/>
      <c r="E36" s="52"/>
      <c r="F36" s="52"/>
      <c r="G36" s="52"/>
      <c r="H36" s="50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</row>
    <row r="37" spans="1:245" ht="19.5" customHeight="1">
      <c r="A37" s="53"/>
      <c r="B37" s="53"/>
      <c r="C37" s="53"/>
      <c r="D37" s="53"/>
      <c r="E37" s="54"/>
      <c r="F37" s="54"/>
      <c r="G37" s="54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</row>
    <row r="38" spans="1:245" ht="19.5" customHeight="1">
      <c r="A38" s="55"/>
      <c r="B38" s="55"/>
      <c r="C38" s="55"/>
      <c r="D38" s="55"/>
      <c r="E38" s="55"/>
      <c r="F38" s="55"/>
      <c r="G38" s="55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53"/>
      <c r="B39" s="53"/>
      <c r="C39" s="53"/>
      <c r="D39" s="53"/>
      <c r="E39" s="53"/>
      <c r="F39" s="53"/>
      <c r="G39" s="53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53"/>
      <c r="G40" s="53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53"/>
      <c r="G41" s="53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53"/>
      <c r="G42" s="53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53"/>
      <c r="G43" s="53"/>
      <c r="H43" s="56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53"/>
      <c r="G44" s="53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53"/>
      <c r="G45" s="53"/>
      <c r="H45" s="56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53"/>
      <c r="G46" s="53"/>
      <c r="H46" s="56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53"/>
      <c r="G47" s="53"/>
      <c r="H47" s="56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53"/>
      <c r="G48" s="53"/>
      <c r="H48" s="5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53"/>
      <c r="G49" s="53"/>
      <c r="H49" s="56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16" sqref="C16"/>
    </sheetView>
  </sheetViews>
  <sheetFormatPr defaultColWidth="6.875" defaultRowHeight="12.75" customHeight="1"/>
  <cols>
    <col min="1" max="1" width="13.75390625" style="27" customWidth="1"/>
    <col min="2" max="2" width="32.00390625" style="27" customWidth="1"/>
    <col min="3" max="4" width="13.50390625" style="27" customWidth="1"/>
    <col min="5" max="7" width="14.00390625" style="27" customWidth="1"/>
    <col min="8" max="8" width="13.50390625" style="27" customWidth="1"/>
    <col min="9" max="9" width="6.50390625" style="27" customWidth="1"/>
    <col min="10" max="16384" width="6.875" style="27" customWidth="1"/>
  </cols>
  <sheetData>
    <row r="1" ht="22.5" customHeight="1">
      <c r="A1" s="60"/>
    </row>
    <row r="2" spans="1:9" ht="19.5" customHeight="1">
      <c r="A2" s="61"/>
      <c r="B2" s="61"/>
      <c r="C2" s="61"/>
      <c r="D2" s="61"/>
      <c r="E2" s="62"/>
      <c r="F2" s="61"/>
      <c r="G2" s="61"/>
      <c r="H2" s="63" t="s">
        <v>347</v>
      </c>
      <c r="I2" s="80"/>
    </row>
    <row r="3" spans="1:9" ht="25.5" customHeight="1">
      <c r="A3" s="221" t="s">
        <v>348</v>
      </c>
      <c r="B3" s="221"/>
      <c r="C3" s="221"/>
      <c r="D3" s="221"/>
      <c r="E3" s="221"/>
      <c r="F3" s="221"/>
      <c r="G3" s="221"/>
      <c r="H3" s="221"/>
      <c r="I3" s="80"/>
    </row>
    <row r="4" spans="1:9" ht="19.5" customHeight="1">
      <c r="A4" s="32" t="s">
        <v>5</v>
      </c>
      <c r="B4" s="64"/>
      <c r="C4" s="64"/>
      <c r="D4" s="64"/>
      <c r="E4" s="64"/>
      <c r="F4" s="64"/>
      <c r="G4" s="64"/>
      <c r="H4" s="33" t="s">
        <v>6</v>
      </c>
      <c r="I4" s="80"/>
    </row>
    <row r="5" spans="1:9" ht="19.5" customHeight="1">
      <c r="A5" s="235" t="s">
        <v>338</v>
      </c>
      <c r="B5" s="235" t="s">
        <v>339</v>
      </c>
      <c r="C5" s="226" t="s">
        <v>340</v>
      </c>
      <c r="D5" s="226"/>
      <c r="E5" s="226"/>
      <c r="F5" s="226"/>
      <c r="G5" s="226"/>
      <c r="H5" s="226"/>
      <c r="I5" s="80"/>
    </row>
    <row r="6" spans="1:9" ht="19.5" customHeight="1">
      <c r="A6" s="235"/>
      <c r="B6" s="235"/>
      <c r="C6" s="256" t="s">
        <v>39</v>
      </c>
      <c r="D6" s="252" t="s">
        <v>219</v>
      </c>
      <c r="E6" s="65" t="s">
        <v>341</v>
      </c>
      <c r="F6" s="66"/>
      <c r="G6" s="66"/>
      <c r="H6" s="292" t="s">
        <v>179</v>
      </c>
      <c r="I6" s="80"/>
    </row>
    <row r="7" spans="1:9" ht="33.75" customHeight="1">
      <c r="A7" s="236"/>
      <c r="B7" s="236"/>
      <c r="C7" s="291"/>
      <c r="D7" s="223"/>
      <c r="E7" s="67" t="s">
        <v>54</v>
      </c>
      <c r="F7" s="68" t="s">
        <v>342</v>
      </c>
      <c r="G7" s="69" t="s">
        <v>343</v>
      </c>
      <c r="H7" s="293"/>
      <c r="I7" s="80"/>
    </row>
    <row r="8" spans="1:9" ht="19.5" customHeight="1">
      <c r="A8" s="70"/>
      <c r="B8" s="70"/>
      <c r="C8" s="47"/>
      <c r="D8" s="47"/>
      <c r="E8" s="47"/>
      <c r="F8" s="47"/>
      <c r="G8" s="47"/>
      <c r="H8" s="47"/>
      <c r="I8" s="81"/>
    </row>
    <row r="9" spans="1:9" ht="19.5" customHeight="1">
      <c r="A9" s="71"/>
      <c r="B9" s="71"/>
      <c r="C9" s="71"/>
      <c r="D9" s="71"/>
      <c r="E9" s="72"/>
      <c r="F9" s="71"/>
      <c r="G9" s="71"/>
      <c r="H9" s="73"/>
      <c r="I9" s="80"/>
    </row>
    <row r="10" spans="1:9" ht="19.5" customHeight="1">
      <c r="A10" s="71"/>
      <c r="B10" s="71"/>
      <c r="C10" s="71"/>
      <c r="D10" s="71"/>
      <c r="E10" s="72"/>
      <c r="F10" s="74"/>
      <c r="G10" s="74"/>
      <c r="H10" s="73"/>
      <c r="I10" s="78"/>
    </row>
    <row r="11" spans="1:9" ht="19.5" customHeight="1">
      <c r="A11" s="71"/>
      <c r="B11" s="71"/>
      <c r="C11" s="71"/>
      <c r="D11" s="71"/>
      <c r="E11" s="75"/>
      <c r="F11" s="71"/>
      <c r="G11" s="71"/>
      <c r="H11" s="73"/>
      <c r="I11" s="78"/>
    </row>
    <row r="12" spans="1:9" ht="19.5" customHeight="1">
      <c r="A12" s="71"/>
      <c r="B12" s="71"/>
      <c r="C12" s="71"/>
      <c r="D12" s="71"/>
      <c r="E12" s="75"/>
      <c r="F12" s="71"/>
      <c r="G12" s="71"/>
      <c r="H12" s="73"/>
      <c r="I12" s="78"/>
    </row>
    <row r="13" spans="1:9" ht="19.5" customHeight="1">
      <c r="A13" s="71"/>
      <c r="B13" s="71"/>
      <c r="C13" s="71"/>
      <c r="D13" s="71"/>
      <c r="E13" s="72"/>
      <c r="F13" s="71"/>
      <c r="G13" s="71"/>
      <c r="H13" s="73"/>
      <c r="I13" s="78"/>
    </row>
    <row r="14" spans="1:9" ht="19.5" customHeight="1">
      <c r="A14" s="71"/>
      <c r="B14" s="71"/>
      <c r="C14" s="71"/>
      <c r="D14" s="71"/>
      <c r="E14" s="72"/>
      <c r="F14" s="71"/>
      <c r="G14" s="71"/>
      <c r="H14" s="73"/>
      <c r="I14" s="78"/>
    </row>
    <row r="15" spans="1:9" ht="19.5" customHeight="1">
      <c r="A15" s="71"/>
      <c r="B15" s="71"/>
      <c r="C15" s="71"/>
      <c r="D15" s="71"/>
      <c r="E15" s="75"/>
      <c r="F15" s="71"/>
      <c r="G15" s="71"/>
      <c r="H15" s="73"/>
      <c r="I15" s="78"/>
    </row>
    <row r="16" spans="1:9" ht="19.5" customHeight="1">
      <c r="A16" s="71"/>
      <c r="B16" s="71"/>
      <c r="C16" s="71"/>
      <c r="D16" s="71"/>
      <c r="E16" s="75"/>
      <c r="F16" s="71"/>
      <c r="G16" s="71"/>
      <c r="H16" s="73"/>
      <c r="I16" s="78"/>
    </row>
    <row r="17" spans="1:9" ht="19.5" customHeight="1">
      <c r="A17" s="71"/>
      <c r="B17" s="71"/>
      <c r="C17" s="71"/>
      <c r="D17" s="71"/>
      <c r="E17" s="72"/>
      <c r="F17" s="71"/>
      <c r="G17" s="71"/>
      <c r="H17" s="73"/>
      <c r="I17" s="78"/>
    </row>
    <row r="18" spans="1:9" ht="19.5" customHeight="1">
      <c r="A18" s="71"/>
      <c r="B18" s="71"/>
      <c r="C18" s="71"/>
      <c r="D18" s="71"/>
      <c r="E18" s="72"/>
      <c r="F18" s="71"/>
      <c r="G18" s="71"/>
      <c r="H18" s="73"/>
      <c r="I18" s="78"/>
    </row>
    <row r="19" spans="1:9" ht="19.5" customHeight="1">
      <c r="A19" s="71"/>
      <c r="B19" s="71"/>
      <c r="C19" s="71"/>
      <c r="D19" s="71"/>
      <c r="E19" s="76"/>
      <c r="F19" s="71"/>
      <c r="G19" s="71"/>
      <c r="H19" s="73"/>
      <c r="I19" s="78"/>
    </row>
    <row r="20" spans="1:9" ht="19.5" customHeight="1">
      <c r="A20" s="71"/>
      <c r="B20" s="71"/>
      <c r="C20" s="71"/>
      <c r="D20" s="71"/>
      <c r="E20" s="75"/>
      <c r="F20" s="71"/>
      <c r="G20" s="71"/>
      <c r="H20" s="73"/>
      <c r="I20" s="78"/>
    </row>
    <row r="21" spans="1:9" ht="19.5" customHeight="1">
      <c r="A21" s="75"/>
      <c r="B21" s="75"/>
      <c r="C21" s="75"/>
      <c r="D21" s="75"/>
      <c r="E21" s="75"/>
      <c r="F21" s="71"/>
      <c r="G21" s="71"/>
      <c r="H21" s="73"/>
      <c r="I21" s="78"/>
    </row>
    <row r="22" spans="1:9" ht="19.5" customHeight="1">
      <c r="A22" s="73"/>
      <c r="B22" s="73"/>
      <c r="C22" s="73"/>
      <c r="D22" s="73"/>
      <c r="E22" s="77"/>
      <c r="F22" s="73"/>
      <c r="G22" s="73"/>
      <c r="H22" s="73"/>
      <c r="I22" s="78"/>
    </row>
    <row r="23" spans="1:9" ht="19.5" customHeight="1">
      <c r="A23" s="73"/>
      <c r="B23" s="73"/>
      <c r="C23" s="73"/>
      <c r="D23" s="73"/>
      <c r="E23" s="77"/>
      <c r="F23" s="73"/>
      <c r="G23" s="73"/>
      <c r="H23" s="73"/>
      <c r="I23" s="78"/>
    </row>
    <row r="24" spans="1:9" ht="19.5" customHeight="1">
      <c r="A24" s="73"/>
      <c r="B24" s="73"/>
      <c r="C24" s="73"/>
      <c r="D24" s="73"/>
      <c r="E24" s="77"/>
      <c r="F24" s="73"/>
      <c r="G24" s="73"/>
      <c r="H24" s="73"/>
      <c r="I24" s="78"/>
    </row>
    <row r="25" spans="1:9" ht="19.5" customHeight="1">
      <c r="A25" s="73"/>
      <c r="B25" s="73"/>
      <c r="C25" s="73"/>
      <c r="D25" s="73"/>
      <c r="E25" s="77"/>
      <c r="F25" s="73"/>
      <c r="G25" s="73"/>
      <c r="H25" s="73"/>
      <c r="I25" s="78"/>
    </row>
    <row r="26" spans="1:9" ht="19.5" customHeight="1">
      <c r="A26" s="78"/>
      <c r="B26" s="78"/>
      <c r="C26" s="78"/>
      <c r="D26" s="78"/>
      <c r="E26" s="79"/>
      <c r="F26" s="78"/>
      <c r="G26" s="78"/>
      <c r="H26" s="78"/>
      <c r="I26" s="78"/>
    </row>
    <row r="27" spans="1:9" ht="19.5" customHeight="1">
      <c r="A27" s="78"/>
      <c r="B27" s="78"/>
      <c r="C27" s="78"/>
      <c r="D27" s="78"/>
      <c r="E27" s="79"/>
      <c r="F27" s="78"/>
      <c r="G27" s="78"/>
      <c r="H27" s="78"/>
      <c r="I27" s="78"/>
    </row>
    <row r="28" spans="1:9" ht="19.5" customHeight="1">
      <c r="A28" s="78"/>
      <c r="B28" s="78"/>
      <c r="C28" s="78"/>
      <c r="D28" s="78"/>
      <c r="E28" s="79"/>
      <c r="F28" s="78"/>
      <c r="G28" s="78"/>
      <c r="H28" s="78"/>
      <c r="I28" s="78"/>
    </row>
    <row r="29" spans="1:9" ht="19.5" customHeight="1">
      <c r="A29" s="78"/>
      <c r="B29" s="78"/>
      <c r="C29" s="78"/>
      <c r="D29" s="78"/>
      <c r="E29" s="79"/>
      <c r="F29" s="78"/>
      <c r="G29" s="78"/>
      <c r="H29" s="78"/>
      <c r="I29" s="78"/>
    </row>
    <row r="30" spans="1:9" ht="19.5" customHeight="1">
      <c r="A30" s="78"/>
      <c r="B30" s="78"/>
      <c r="C30" s="78"/>
      <c r="D30" s="78"/>
      <c r="E30" s="79"/>
      <c r="F30" s="78"/>
      <c r="G30" s="78"/>
      <c r="H30" s="78"/>
      <c r="I30" s="78"/>
    </row>
    <row r="31" spans="1:9" ht="19.5" customHeight="1">
      <c r="A31" s="78"/>
      <c r="B31" s="78"/>
      <c r="C31" s="78"/>
      <c r="D31" s="78"/>
      <c r="E31" s="79"/>
      <c r="F31" s="78"/>
      <c r="G31" s="78"/>
      <c r="H31" s="78"/>
      <c r="I31" s="7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00000000000001" bottom="1" header="0.5" footer="0.5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A4" sqref="A4"/>
    </sheetView>
  </sheetViews>
  <sheetFormatPr defaultColWidth="6.875" defaultRowHeight="12.75" customHeight="1"/>
  <cols>
    <col min="1" max="3" width="4.625" style="27" customWidth="1"/>
    <col min="4" max="4" width="12.75390625" style="27" customWidth="1"/>
    <col min="5" max="5" width="69.25390625" style="27" customWidth="1"/>
    <col min="6" max="8" width="14.75390625" style="27" customWidth="1"/>
    <col min="9" max="245" width="8.00390625" style="27" customWidth="1"/>
    <col min="246" max="16384" width="6.875" style="27" customWidth="1"/>
  </cols>
  <sheetData>
    <row r="1" spans="1:3" ht="19.5" customHeight="1">
      <c r="A1" s="289"/>
      <c r="B1" s="289"/>
      <c r="C1" s="289"/>
    </row>
    <row r="2" spans="1:245" ht="19.5" customHeight="1">
      <c r="A2" s="28"/>
      <c r="B2" s="29"/>
      <c r="C2" s="29"/>
      <c r="D2" s="29"/>
      <c r="E2" s="29"/>
      <c r="F2" s="29"/>
      <c r="G2" s="29"/>
      <c r="H2" s="30" t="s">
        <v>349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</row>
    <row r="3" spans="1:245" ht="19.5" customHeight="1">
      <c r="A3" s="221" t="s">
        <v>350</v>
      </c>
      <c r="B3" s="221"/>
      <c r="C3" s="221"/>
      <c r="D3" s="221"/>
      <c r="E3" s="221"/>
      <c r="F3" s="221"/>
      <c r="G3" s="221"/>
      <c r="H3" s="221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</row>
    <row r="4" spans="1:245" ht="19.5" customHeight="1">
      <c r="A4" s="31" t="s">
        <v>5</v>
      </c>
      <c r="B4" s="31"/>
      <c r="C4" s="31"/>
      <c r="D4" s="31"/>
      <c r="E4" s="31"/>
      <c r="F4" s="32"/>
      <c r="G4" s="32"/>
      <c r="H4" s="33" t="s">
        <v>6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</row>
    <row r="5" spans="1:245" ht="19.5" customHeight="1">
      <c r="A5" s="34" t="s">
        <v>38</v>
      </c>
      <c r="B5" s="34"/>
      <c r="C5" s="34"/>
      <c r="D5" s="35"/>
      <c r="E5" s="36"/>
      <c r="F5" s="226" t="s">
        <v>351</v>
      </c>
      <c r="G5" s="226"/>
      <c r="H5" s="226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</row>
    <row r="6" spans="1:245" ht="19.5" customHeight="1">
      <c r="A6" s="37" t="s">
        <v>49</v>
      </c>
      <c r="B6" s="38"/>
      <c r="C6" s="39"/>
      <c r="D6" s="290" t="s">
        <v>50</v>
      </c>
      <c r="E6" s="235" t="s">
        <v>127</v>
      </c>
      <c r="F6" s="222" t="s">
        <v>39</v>
      </c>
      <c r="G6" s="222" t="s">
        <v>123</v>
      </c>
      <c r="H6" s="226" t="s">
        <v>124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</row>
    <row r="7" spans="1:245" ht="19.5" customHeight="1">
      <c r="A7" s="41" t="s">
        <v>59</v>
      </c>
      <c r="B7" s="42" t="s">
        <v>60</v>
      </c>
      <c r="C7" s="43" t="s">
        <v>61</v>
      </c>
      <c r="D7" s="294"/>
      <c r="E7" s="236"/>
      <c r="F7" s="223"/>
      <c r="G7" s="223"/>
      <c r="H7" s="227"/>
      <c r="I7" s="58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</row>
    <row r="8" spans="1:245" ht="24" customHeight="1">
      <c r="A8" s="46"/>
      <c r="B8" s="46"/>
      <c r="C8" s="46"/>
      <c r="D8" s="46"/>
      <c r="E8" s="46"/>
      <c r="F8" s="47"/>
      <c r="G8" s="48"/>
      <c r="H8" s="47"/>
      <c r="I8" s="58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46"/>
      <c r="B9" s="46"/>
      <c r="C9" s="46"/>
      <c r="D9" s="46"/>
      <c r="E9" s="46"/>
      <c r="F9" s="47"/>
      <c r="G9" s="48"/>
      <c r="H9" s="47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</row>
    <row r="10" spans="1:245" ht="24" customHeight="1">
      <c r="A10" s="46"/>
      <c r="B10" s="46"/>
      <c r="C10" s="46"/>
      <c r="D10" s="46"/>
      <c r="E10" s="46"/>
      <c r="F10" s="47"/>
      <c r="G10" s="48"/>
      <c r="H10" s="47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</row>
    <row r="11" spans="1:245" ht="24" customHeight="1">
      <c r="A11" s="46"/>
      <c r="B11" s="46"/>
      <c r="C11" s="46"/>
      <c r="D11" s="46"/>
      <c r="E11" s="46"/>
      <c r="F11" s="47"/>
      <c r="G11" s="48"/>
      <c r="H11" s="47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ht="24" customHeight="1">
      <c r="A12" s="46"/>
      <c r="B12" s="46"/>
      <c r="C12" s="46"/>
      <c r="D12" s="46"/>
      <c r="E12" s="46"/>
      <c r="F12" s="47"/>
      <c r="G12" s="48"/>
      <c r="H12" s="47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</row>
    <row r="13" spans="1:245" ht="24" customHeight="1">
      <c r="A13" s="46"/>
      <c r="B13" s="46"/>
      <c r="C13" s="46"/>
      <c r="D13" s="46"/>
      <c r="E13" s="46"/>
      <c r="F13" s="47"/>
      <c r="G13" s="48"/>
      <c r="H13" s="47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</row>
    <row r="14" spans="1:245" ht="24" customHeight="1">
      <c r="A14" s="46"/>
      <c r="B14" s="46"/>
      <c r="C14" s="46"/>
      <c r="D14" s="46"/>
      <c r="E14" s="46"/>
      <c r="F14" s="47"/>
      <c r="G14" s="48"/>
      <c r="H14" s="47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</row>
    <row r="15" spans="1:245" ht="24" customHeight="1">
      <c r="A15" s="46"/>
      <c r="B15" s="46"/>
      <c r="C15" s="46"/>
      <c r="D15" s="46"/>
      <c r="E15" s="46"/>
      <c r="F15" s="47"/>
      <c r="G15" s="48"/>
      <c r="H15" s="47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</row>
    <row r="16" spans="1:245" ht="24" customHeight="1">
      <c r="A16" s="46"/>
      <c r="B16" s="46"/>
      <c r="C16" s="46"/>
      <c r="D16" s="46"/>
      <c r="E16" s="46"/>
      <c r="F16" s="47"/>
      <c r="G16" s="48"/>
      <c r="H16" s="47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</row>
    <row r="17" spans="1:245" ht="24" customHeight="1">
      <c r="A17" s="46"/>
      <c r="B17" s="46"/>
      <c r="C17" s="46"/>
      <c r="D17" s="46"/>
      <c r="E17" s="46"/>
      <c r="F17" s="47"/>
      <c r="G17" s="48"/>
      <c r="H17" s="47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</row>
    <row r="18" spans="1:245" ht="24" customHeight="1">
      <c r="A18" s="46"/>
      <c r="B18" s="46"/>
      <c r="C18" s="46"/>
      <c r="D18" s="46"/>
      <c r="E18" s="46"/>
      <c r="F18" s="47"/>
      <c r="G18" s="48"/>
      <c r="H18" s="47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</row>
    <row r="19" spans="1:245" ht="24" customHeight="1">
      <c r="A19" s="46"/>
      <c r="B19" s="46"/>
      <c r="C19" s="46"/>
      <c r="D19" s="46"/>
      <c r="E19" s="46"/>
      <c r="F19" s="47"/>
      <c r="G19" s="48"/>
      <c r="H19" s="47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</row>
    <row r="20" spans="1:245" ht="24" customHeight="1">
      <c r="A20" s="46"/>
      <c r="B20" s="46"/>
      <c r="C20" s="46"/>
      <c r="D20" s="46"/>
      <c r="E20" s="46"/>
      <c r="F20" s="47"/>
      <c r="G20" s="48"/>
      <c r="H20" s="47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</row>
    <row r="21" spans="1:245" ht="24" customHeight="1">
      <c r="A21" s="46"/>
      <c r="B21" s="46"/>
      <c r="C21" s="46"/>
      <c r="D21" s="46"/>
      <c r="E21" s="46"/>
      <c r="F21" s="47"/>
      <c r="G21" s="48"/>
      <c r="H21" s="47"/>
      <c r="I21" s="49"/>
      <c r="J21" s="5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</row>
    <row r="22" spans="1:245" ht="24" customHeight="1">
      <c r="A22" s="46"/>
      <c r="B22" s="46"/>
      <c r="C22" s="46"/>
      <c r="D22" s="46"/>
      <c r="E22" s="46"/>
      <c r="F22" s="47"/>
      <c r="G22" s="48"/>
      <c r="H22" s="47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24" customHeight="1">
      <c r="A23" s="46"/>
      <c r="B23" s="46"/>
      <c r="C23" s="46"/>
      <c r="D23" s="46"/>
      <c r="E23" s="46"/>
      <c r="F23" s="47"/>
      <c r="G23" s="48"/>
      <c r="H23" s="47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</row>
    <row r="24" spans="1:245" ht="24" customHeight="1">
      <c r="A24" s="46"/>
      <c r="B24" s="46"/>
      <c r="C24" s="46"/>
      <c r="D24" s="46"/>
      <c r="E24" s="46"/>
      <c r="F24" s="47"/>
      <c r="G24" s="48"/>
      <c r="H24" s="47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</row>
    <row r="25" spans="1:245" ht="19.5" customHeight="1">
      <c r="A25" s="49"/>
      <c r="B25" s="49"/>
      <c r="C25" s="49"/>
      <c r="D25" s="50"/>
      <c r="E25" s="50"/>
      <c r="F25" s="50"/>
      <c r="G25" s="50"/>
      <c r="H25" s="5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</row>
    <row r="26" spans="1:245" ht="19.5" customHeight="1">
      <c r="A26" s="49"/>
      <c r="B26" s="49"/>
      <c r="C26" s="49"/>
      <c r="D26" s="49"/>
      <c r="E26" s="49"/>
      <c r="F26" s="49"/>
      <c r="G26" s="49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</row>
    <row r="27" spans="1:245" ht="19.5" customHeight="1">
      <c r="A27" s="49"/>
      <c r="B27" s="49"/>
      <c r="C27" s="49"/>
      <c r="D27" s="50"/>
      <c r="E27" s="50"/>
      <c r="F27" s="50"/>
      <c r="G27" s="50"/>
      <c r="H27" s="50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</row>
    <row r="28" spans="1:245" ht="19.5" customHeight="1">
      <c r="A28" s="49"/>
      <c r="B28" s="49"/>
      <c r="C28" s="49"/>
      <c r="D28" s="50"/>
      <c r="E28" s="50"/>
      <c r="F28" s="50"/>
      <c r="G28" s="50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</row>
    <row r="29" spans="1:245" ht="19.5" customHeight="1">
      <c r="A29" s="49"/>
      <c r="B29" s="49"/>
      <c r="C29" s="49"/>
      <c r="D29" s="49"/>
      <c r="E29" s="49"/>
      <c r="F29" s="49"/>
      <c r="G29" s="49"/>
      <c r="H29" s="5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</row>
    <row r="30" spans="1:245" ht="19.5" customHeight="1">
      <c r="A30" s="49"/>
      <c r="B30" s="49"/>
      <c r="C30" s="49"/>
      <c r="D30" s="50"/>
      <c r="E30" s="50"/>
      <c r="F30" s="50"/>
      <c r="G30" s="50"/>
      <c r="H30" s="5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</row>
    <row r="31" spans="1:245" ht="19.5" customHeight="1">
      <c r="A31" s="49"/>
      <c r="B31" s="49"/>
      <c r="C31" s="49"/>
      <c r="D31" s="50"/>
      <c r="E31" s="50"/>
      <c r="F31" s="50"/>
      <c r="G31" s="50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</row>
    <row r="32" spans="1:245" ht="19.5" customHeight="1">
      <c r="A32" s="49"/>
      <c r="B32" s="49"/>
      <c r="C32" s="49"/>
      <c r="D32" s="49"/>
      <c r="E32" s="49"/>
      <c r="F32" s="49"/>
      <c r="G32" s="49"/>
      <c r="H32" s="50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</row>
    <row r="33" spans="1:245" ht="19.5" customHeight="1">
      <c r="A33" s="49"/>
      <c r="B33" s="49"/>
      <c r="C33" s="49"/>
      <c r="D33" s="49"/>
      <c r="E33" s="51"/>
      <c r="F33" s="51"/>
      <c r="G33" s="51"/>
      <c r="H33" s="50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</row>
    <row r="34" spans="1:245" ht="19.5" customHeight="1">
      <c r="A34" s="49"/>
      <c r="B34" s="49"/>
      <c r="C34" s="49"/>
      <c r="D34" s="49"/>
      <c r="E34" s="51"/>
      <c r="F34" s="51"/>
      <c r="G34" s="51"/>
      <c r="H34" s="5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</row>
    <row r="35" spans="1:245" ht="19.5" customHeight="1">
      <c r="A35" s="49"/>
      <c r="B35" s="49"/>
      <c r="C35" s="49"/>
      <c r="D35" s="49"/>
      <c r="E35" s="49"/>
      <c r="F35" s="49"/>
      <c r="G35" s="49"/>
      <c r="H35" s="5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</row>
    <row r="36" spans="1:245" ht="19.5" customHeight="1">
      <c r="A36" s="49"/>
      <c r="B36" s="49"/>
      <c r="C36" s="49"/>
      <c r="D36" s="49"/>
      <c r="E36" s="52"/>
      <c r="F36" s="52"/>
      <c r="G36" s="52"/>
      <c r="H36" s="50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</row>
    <row r="37" spans="1:245" ht="19.5" customHeight="1">
      <c r="A37" s="53"/>
      <c r="B37" s="53"/>
      <c r="C37" s="53"/>
      <c r="D37" s="53"/>
      <c r="E37" s="54"/>
      <c r="F37" s="54"/>
      <c r="G37" s="54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</row>
    <row r="38" spans="1:245" ht="19.5" customHeight="1">
      <c r="A38" s="55"/>
      <c r="B38" s="55"/>
      <c r="C38" s="55"/>
      <c r="D38" s="55"/>
      <c r="E38" s="55"/>
      <c r="F38" s="55"/>
      <c r="G38" s="55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53"/>
      <c r="B39" s="53"/>
      <c r="C39" s="53"/>
      <c r="D39" s="53"/>
      <c r="E39" s="53"/>
      <c r="F39" s="53"/>
      <c r="G39" s="53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53"/>
      <c r="G40" s="53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53"/>
      <c r="G41" s="53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53"/>
      <c r="G42" s="53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53"/>
      <c r="G43" s="53"/>
      <c r="H43" s="56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53"/>
      <c r="G44" s="53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53"/>
      <c r="G45" s="53"/>
      <c r="H45" s="56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53"/>
      <c r="G46" s="53"/>
      <c r="H46" s="56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53"/>
      <c r="G47" s="53"/>
      <c r="H47" s="56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53"/>
      <c r="G48" s="53"/>
      <c r="H48" s="5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53"/>
      <c r="G49" s="53"/>
      <c r="H49" s="56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00000000000001" bottom="0.67" header="0.5" footer="0.5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6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58" sqref="C58"/>
    </sheetView>
  </sheetViews>
  <sheetFormatPr defaultColWidth="7.00390625" defaultRowHeight="14.25"/>
  <cols>
    <col min="1" max="1" width="3.75390625" style="1" customWidth="1"/>
    <col min="2" max="2" width="3.125" style="1" customWidth="1"/>
    <col min="3" max="3" width="18.125" style="1" customWidth="1"/>
    <col min="4" max="4" width="9.00390625" style="1" customWidth="1"/>
    <col min="5" max="5" width="9.875" style="1" customWidth="1"/>
    <col min="6" max="6" width="8.75390625" style="1" customWidth="1"/>
    <col min="7" max="7" width="42.00390625" style="1" customWidth="1"/>
    <col min="8" max="8" width="21.125" style="2" customWidth="1"/>
    <col min="9" max="9" width="20.125" style="2" customWidth="1"/>
    <col min="10" max="10" width="19.375" style="1" customWidth="1"/>
    <col min="11" max="11" width="22.125" style="1" customWidth="1"/>
    <col min="12" max="12" width="13.75390625" style="2" customWidth="1"/>
    <col min="13" max="13" width="18.125" style="2" customWidth="1"/>
    <col min="14" max="16384" width="7.00390625" style="1" customWidth="1"/>
  </cols>
  <sheetData>
    <row r="1" spans="1:13" ht="26.25" customHeight="1">
      <c r="A1" s="295" t="s">
        <v>352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4.25">
      <c r="A2" s="3"/>
      <c r="B2" s="296" t="s">
        <v>6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2">
      <c r="A3" s="297" t="s">
        <v>353</v>
      </c>
      <c r="B3" s="297"/>
      <c r="C3" s="297"/>
      <c r="D3" s="297" t="s">
        <v>354</v>
      </c>
      <c r="E3" s="297"/>
      <c r="F3" s="297"/>
      <c r="G3" s="297" t="s">
        <v>355</v>
      </c>
      <c r="H3" s="297" t="s">
        <v>356</v>
      </c>
      <c r="I3" s="297"/>
      <c r="J3" s="297"/>
      <c r="K3" s="297"/>
      <c r="L3" s="297"/>
      <c r="M3" s="297"/>
    </row>
    <row r="4" spans="1:13" ht="12">
      <c r="A4" s="298"/>
      <c r="B4" s="298"/>
      <c r="C4" s="298"/>
      <c r="D4" s="298"/>
      <c r="E4" s="298"/>
      <c r="F4" s="298"/>
      <c r="G4" s="298"/>
      <c r="H4" s="298" t="s">
        <v>357</v>
      </c>
      <c r="I4" s="298"/>
      <c r="J4" s="299" t="s">
        <v>358</v>
      </c>
      <c r="K4" s="299"/>
      <c r="L4" s="299" t="s">
        <v>359</v>
      </c>
      <c r="M4" s="299"/>
    </row>
    <row r="5" spans="1:13" ht="12">
      <c r="A5" s="300"/>
      <c r="B5" s="300"/>
      <c r="C5" s="300"/>
      <c r="D5" s="4" t="s">
        <v>360</v>
      </c>
      <c r="E5" s="4" t="s">
        <v>361</v>
      </c>
      <c r="F5" s="4" t="s">
        <v>362</v>
      </c>
      <c r="G5" s="4"/>
      <c r="H5" s="4" t="s">
        <v>363</v>
      </c>
      <c r="I5" s="12" t="s">
        <v>364</v>
      </c>
      <c r="J5" s="12" t="s">
        <v>363</v>
      </c>
      <c r="K5" s="4" t="s">
        <v>364</v>
      </c>
      <c r="L5" s="4" t="s">
        <v>363</v>
      </c>
      <c r="M5" s="12" t="s">
        <v>364</v>
      </c>
    </row>
    <row r="6" spans="1:13" ht="57" customHeight="1">
      <c r="A6" s="304" t="s">
        <v>79</v>
      </c>
      <c r="B6" s="304"/>
      <c r="C6" s="304"/>
      <c r="D6" s="304">
        <v>6</v>
      </c>
      <c r="E6" s="304">
        <v>6</v>
      </c>
      <c r="F6" s="304">
        <v>0</v>
      </c>
      <c r="G6" s="304" t="s">
        <v>365</v>
      </c>
      <c r="H6" s="6" t="s">
        <v>366</v>
      </c>
      <c r="I6" s="13">
        <v>0</v>
      </c>
      <c r="J6" s="6" t="s">
        <v>367</v>
      </c>
      <c r="K6" s="6" t="s">
        <v>368</v>
      </c>
      <c r="L6" s="14" t="s">
        <v>369</v>
      </c>
      <c r="M6" s="14" t="s">
        <v>370</v>
      </c>
    </row>
    <row r="7" spans="1:13" ht="42.75">
      <c r="A7" s="304"/>
      <c r="B7" s="304"/>
      <c r="C7" s="304"/>
      <c r="D7" s="304"/>
      <c r="E7" s="304"/>
      <c r="F7" s="304"/>
      <c r="G7" s="304"/>
      <c r="H7" s="6" t="s">
        <v>371</v>
      </c>
      <c r="I7" s="13">
        <v>10000</v>
      </c>
      <c r="J7" s="6" t="s">
        <v>372</v>
      </c>
      <c r="K7" s="6" t="s">
        <v>373</v>
      </c>
      <c r="L7" s="14"/>
      <c r="M7" s="14"/>
    </row>
    <row r="8" spans="1:13" ht="14.25">
      <c r="A8" s="304"/>
      <c r="B8" s="304"/>
      <c r="C8" s="304"/>
      <c r="D8" s="304"/>
      <c r="E8" s="304"/>
      <c r="F8" s="304"/>
      <c r="G8" s="304"/>
      <c r="H8" s="6" t="s">
        <v>374</v>
      </c>
      <c r="I8" s="13">
        <v>20000</v>
      </c>
      <c r="J8" s="6"/>
      <c r="K8" s="6"/>
      <c r="L8" s="14"/>
      <c r="M8" s="14"/>
    </row>
    <row r="9" spans="1:13" ht="14.25">
      <c r="A9" s="304"/>
      <c r="B9" s="304"/>
      <c r="C9" s="304"/>
      <c r="D9" s="304"/>
      <c r="E9" s="304"/>
      <c r="F9" s="304"/>
      <c r="G9" s="304"/>
      <c r="H9" s="6" t="s">
        <v>375</v>
      </c>
      <c r="I9" s="13">
        <v>10000</v>
      </c>
      <c r="J9" s="6"/>
      <c r="K9" s="6"/>
      <c r="L9" s="14"/>
      <c r="M9" s="14"/>
    </row>
    <row r="10" spans="1:13" ht="14.25">
      <c r="A10" s="304"/>
      <c r="B10" s="304"/>
      <c r="C10" s="304"/>
      <c r="D10" s="304"/>
      <c r="E10" s="304"/>
      <c r="F10" s="304"/>
      <c r="G10" s="304"/>
      <c r="H10" s="6" t="s">
        <v>376</v>
      </c>
      <c r="I10" s="13">
        <v>20000</v>
      </c>
      <c r="J10" s="6"/>
      <c r="K10" s="6"/>
      <c r="L10" s="14"/>
      <c r="M10" s="14"/>
    </row>
    <row r="11" spans="1:15" ht="42.75" customHeight="1">
      <c r="A11" s="304" t="s">
        <v>66</v>
      </c>
      <c r="B11" s="304"/>
      <c r="C11" s="304"/>
      <c r="D11" s="304">
        <v>2</v>
      </c>
      <c r="E11" s="304">
        <v>2</v>
      </c>
      <c r="F11" s="304">
        <v>0</v>
      </c>
      <c r="G11" s="304" t="s">
        <v>377</v>
      </c>
      <c r="H11" s="6" t="s">
        <v>378</v>
      </c>
      <c r="I11" s="13">
        <v>4000</v>
      </c>
      <c r="J11" s="6" t="s">
        <v>367</v>
      </c>
      <c r="K11" s="6" t="s">
        <v>379</v>
      </c>
      <c r="L11" s="14" t="s">
        <v>369</v>
      </c>
      <c r="M11" s="14" t="s">
        <v>370</v>
      </c>
      <c r="N11" s="15"/>
      <c r="O11" s="15"/>
    </row>
    <row r="12" spans="1:16" ht="14.25">
      <c r="A12" s="304"/>
      <c r="B12" s="304"/>
      <c r="C12" s="304"/>
      <c r="D12" s="304"/>
      <c r="E12" s="304"/>
      <c r="F12" s="304"/>
      <c r="G12" s="304"/>
      <c r="H12" s="6" t="s">
        <v>380</v>
      </c>
      <c r="I12" s="13">
        <v>6000</v>
      </c>
      <c r="J12" s="6" t="s">
        <v>381</v>
      </c>
      <c r="K12" s="6" t="s">
        <v>382</v>
      </c>
      <c r="L12" s="16"/>
      <c r="M12" s="14"/>
      <c r="N12" s="15"/>
      <c r="O12" s="15"/>
      <c r="P12" s="15"/>
    </row>
    <row r="13" spans="1:17" ht="14.25">
      <c r="A13" s="304"/>
      <c r="B13" s="304"/>
      <c r="C13" s="304"/>
      <c r="D13" s="304"/>
      <c r="E13" s="304"/>
      <c r="F13" s="304"/>
      <c r="G13" s="304"/>
      <c r="H13" s="6" t="s">
        <v>383</v>
      </c>
      <c r="I13" s="13">
        <v>10000</v>
      </c>
      <c r="J13" s="17"/>
      <c r="K13" s="6"/>
      <c r="L13" s="14"/>
      <c r="M13" s="16"/>
      <c r="N13" s="18"/>
      <c r="O13" s="15"/>
      <c r="P13" s="15"/>
      <c r="Q13" s="15"/>
    </row>
    <row r="14" spans="1:17" ht="28.5">
      <c r="A14" s="304"/>
      <c r="B14" s="304"/>
      <c r="C14" s="304"/>
      <c r="D14" s="304"/>
      <c r="E14" s="304"/>
      <c r="F14" s="304"/>
      <c r="G14" s="304"/>
      <c r="H14" s="6" t="s">
        <v>384</v>
      </c>
      <c r="I14" s="19" t="s">
        <v>370</v>
      </c>
      <c r="J14" s="17"/>
      <c r="K14" s="6"/>
      <c r="L14" s="14"/>
      <c r="M14" s="16"/>
      <c r="N14" s="18"/>
      <c r="O14" s="15"/>
      <c r="P14" s="15"/>
      <c r="Q14" s="15"/>
    </row>
    <row r="15" spans="1:13" ht="37.5" customHeight="1">
      <c r="A15" s="305" t="s">
        <v>74</v>
      </c>
      <c r="B15" s="305"/>
      <c r="C15" s="305"/>
      <c r="D15" s="305">
        <v>3</v>
      </c>
      <c r="E15" s="305">
        <v>3</v>
      </c>
      <c r="F15" s="305">
        <v>0</v>
      </c>
      <c r="G15" s="305" t="s">
        <v>385</v>
      </c>
      <c r="H15" s="6" t="s">
        <v>386</v>
      </c>
      <c r="I15" s="13">
        <v>5000</v>
      </c>
      <c r="J15" s="14" t="s">
        <v>367</v>
      </c>
      <c r="K15" s="14" t="s">
        <v>387</v>
      </c>
      <c r="L15" s="14" t="s">
        <v>369</v>
      </c>
      <c r="M15" s="14" t="s">
        <v>370</v>
      </c>
    </row>
    <row r="16" spans="1:13" ht="28.5">
      <c r="A16" s="305"/>
      <c r="B16" s="305"/>
      <c r="C16" s="305"/>
      <c r="D16" s="305"/>
      <c r="E16" s="305"/>
      <c r="F16" s="305"/>
      <c r="G16" s="305"/>
      <c r="H16" s="6" t="s">
        <v>388</v>
      </c>
      <c r="I16" s="13">
        <v>10000</v>
      </c>
      <c r="J16" s="7"/>
      <c r="K16" s="5"/>
      <c r="L16" s="7"/>
      <c r="M16" s="7"/>
    </row>
    <row r="17" spans="1:13" ht="14.25">
      <c r="A17" s="305"/>
      <c r="B17" s="305"/>
      <c r="C17" s="305"/>
      <c r="D17" s="305"/>
      <c r="E17" s="305"/>
      <c r="F17" s="305"/>
      <c r="G17" s="305"/>
      <c r="H17" s="6" t="s">
        <v>389</v>
      </c>
      <c r="I17" s="13">
        <v>3200</v>
      </c>
      <c r="J17" s="7"/>
      <c r="K17" s="5"/>
      <c r="L17" s="7"/>
      <c r="M17" s="7"/>
    </row>
    <row r="18" spans="1:13" ht="14.25">
      <c r="A18" s="305"/>
      <c r="B18" s="305"/>
      <c r="C18" s="305"/>
      <c r="D18" s="305"/>
      <c r="E18" s="305"/>
      <c r="F18" s="305"/>
      <c r="G18" s="305"/>
      <c r="H18" s="6" t="s">
        <v>390</v>
      </c>
      <c r="I18" s="13">
        <v>11800</v>
      </c>
      <c r="J18" s="7"/>
      <c r="K18" s="5"/>
      <c r="L18" s="7"/>
      <c r="M18" s="7"/>
    </row>
    <row r="19" spans="1:13" ht="14.25">
      <c r="A19" s="305"/>
      <c r="B19" s="305"/>
      <c r="C19" s="305"/>
      <c r="D19" s="305"/>
      <c r="E19" s="305"/>
      <c r="F19" s="305"/>
      <c r="G19" s="305"/>
      <c r="H19" s="6" t="s">
        <v>391</v>
      </c>
      <c r="I19" s="19" t="s">
        <v>370</v>
      </c>
      <c r="J19" s="7"/>
      <c r="K19" s="5"/>
      <c r="L19" s="7"/>
      <c r="M19" s="7"/>
    </row>
    <row r="20" spans="1:13" ht="24">
      <c r="A20" s="310" t="s">
        <v>319</v>
      </c>
      <c r="B20" s="310"/>
      <c r="C20" s="310"/>
      <c r="D20" s="305">
        <v>2</v>
      </c>
      <c r="E20" s="305">
        <v>2</v>
      </c>
      <c r="F20" s="305">
        <v>0</v>
      </c>
      <c r="G20" s="310" t="s">
        <v>392</v>
      </c>
      <c r="H20" s="9" t="s">
        <v>393</v>
      </c>
      <c r="I20" s="20">
        <v>5000</v>
      </c>
      <c r="J20" s="8" t="s">
        <v>367</v>
      </c>
      <c r="K20" s="8" t="s">
        <v>394</v>
      </c>
      <c r="L20" s="8" t="s">
        <v>369</v>
      </c>
      <c r="M20" s="8" t="s">
        <v>370</v>
      </c>
    </row>
    <row r="21" spans="1:14" ht="12">
      <c r="A21" s="310"/>
      <c r="B21" s="310"/>
      <c r="C21" s="310"/>
      <c r="D21" s="305"/>
      <c r="E21" s="305"/>
      <c r="F21" s="305"/>
      <c r="G21" s="310"/>
      <c r="H21" s="9" t="s">
        <v>395</v>
      </c>
      <c r="I21" s="20">
        <v>15000</v>
      </c>
      <c r="J21" s="8" t="s">
        <v>396</v>
      </c>
      <c r="K21" s="8" t="s">
        <v>382</v>
      </c>
      <c r="L21" s="21"/>
      <c r="M21" s="8"/>
      <c r="N21" s="22"/>
    </row>
    <row r="22" spans="1:14" ht="12">
      <c r="A22" s="310"/>
      <c r="B22" s="310"/>
      <c r="C22" s="310"/>
      <c r="D22" s="305"/>
      <c r="E22" s="305"/>
      <c r="F22" s="305"/>
      <c r="G22" s="310"/>
      <c r="H22" s="9" t="s">
        <v>397</v>
      </c>
      <c r="I22" s="20">
        <v>0</v>
      </c>
      <c r="J22" s="8"/>
      <c r="K22" s="8"/>
      <c r="L22" s="21"/>
      <c r="M22" s="8"/>
      <c r="N22" s="23"/>
    </row>
    <row r="23" spans="1:14" ht="24">
      <c r="A23" s="310"/>
      <c r="B23" s="310"/>
      <c r="C23" s="310"/>
      <c r="D23" s="305"/>
      <c r="E23" s="305"/>
      <c r="F23" s="305"/>
      <c r="G23" s="310"/>
      <c r="H23" s="9" t="s">
        <v>398</v>
      </c>
      <c r="I23" s="24" t="s">
        <v>370</v>
      </c>
      <c r="J23" s="8"/>
      <c r="K23" s="8"/>
      <c r="L23" s="21"/>
      <c r="M23" s="8"/>
      <c r="N23" s="23"/>
    </row>
    <row r="24" spans="1:14" ht="12">
      <c r="A24" s="310"/>
      <c r="B24" s="310"/>
      <c r="C24" s="310"/>
      <c r="D24" s="305"/>
      <c r="E24" s="305"/>
      <c r="F24" s="305"/>
      <c r="G24" s="310"/>
      <c r="H24" s="9" t="s">
        <v>399</v>
      </c>
      <c r="I24" s="24" t="s">
        <v>400</v>
      </c>
      <c r="J24" s="8"/>
      <c r="K24" s="8"/>
      <c r="L24" s="21"/>
      <c r="M24" s="8"/>
      <c r="N24" s="23"/>
    </row>
    <row r="25" spans="1:13" ht="12">
      <c r="A25" s="310" t="s">
        <v>321</v>
      </c>
      <c r="B25" s="310"/>
      <c r="C25" s="310"/>
      <c r="D25" s="306">
        <v>2</v>
      </c>
      <c r="E25" s="306">
        <v>2</v>
      </c>
      <c r="F25" s="306">
        <v>0</v>
      </c>
      <c r="G25" s="310" t="s">
        <v>401</v>
      </c>
      <c r="H25" s="9" t="s">
        <v>402</v>
      </c>
      <c r="I25" s="20">
        <v>15000</v>
      </c>
      <c r="J25" s="8" t="s">
        <v>399</v>
      </c>
      <c r="K25" s="8" t="s">
        <v>400</v>
      </c>
      <c r="L25" s="8" t="s">
        <v>369</v>
      </c>
      <c r="M25" s="8" t="s">
        <v>370</v>
      </c>
    </row>
    <row r="26" spans="1:15" ht="24">
      <c r="A26" s="310"/>
      <c r="B26" s="310"/>
      <c r="C26" s="310"/>
      <c r="D26" s="306"/>
      <c r="E26" s="306"/>
      <c r="F26" s="306"/>
      <c r="G26" s="310"/>
      <c r="H26" s="9" t="s">
        <v>403</v>
      </c>
      <c r="I26" s="20">
        <v>5000</v>
      </c>
      <c r="J26" s="8" t="s">
        <v>404</v>
      </c>
      <c r="K26" s="8" t="s">
        <v>382</v>
      </c>
      <c r="L26" s="10"/>
      <c r="M26" s="21"/>
      <c r="N26" s="23"/>
      <c r="O26" s="23"/>
    </row>
    <row r="27" spans="1:15" ht="12">
      <c r="A27" s="310"/>
      <c r="B27" s="310"/>
      <c r="C27" s="310"/>
      <c r="D27" s="306"/>
      <c r="E27" s="306"/>
      <c r="F27" s="306"/>
      <c r="G27" s="310"/>
      <c r="H27" s="9" t="s">
        <v>405</v>
      </c>
      <c r="I27" s="24" t="s">
        <v>370</v>
      </c>
      <c r="J27" s="21"/>
      <c r="K27" s="8"/>
      <c r="L27" s="8"/>
      <c r="M27" s="21"/>
      <c r="N27" s="23"/>
      <c r="O27" s="23"/>
    </row>
    <row r="28" spans="1:13" ht="24">
      <c r="A28" s="310" t="s">
        <v>334</v>
      </c>
      <c r="B28" s="310"/>
      <c r="C28" s="310"/>
      <c r="D28" s="306">
        <v>3</v>
      </c>
      <c r="E28" s="306">
        <v>3</v>
      </c>
      <c r="F28" s="306">
        <v>0</v>
      </c>
      <c r="G28" s="310" t="s">
        <v>406</v>
      </c>
      <c r="H28" s="9" t="s">
        <v>407</v>
      </c>
      <c r="I28" s="20">
        <v>10000</v>
      </c>
      <c r="J28" s="8" t="s">
        <v>408</v>
      </c>
      <c r="K28" s="8" t="s">
        <v>409</v>
      </c>
      <c r="L28" s="8" t="s">
        <v>369</v>
      </c>
      <c r="M28" s="8" t="s">
        <v>370</v>
      </c>
    </row>
    <row r="29" spans="1:13" ht="12">
      <c r="A29" s="310"/>
      <c r="B29" s="310"/>
      <c r="C29" s="310"/>
      <c r="D29" s="306"/>
      <c r="E29" s="306"/>
      <c r="F29" s="306"/>
      <c r="G29" s="310"/>
      <c r="H29" s="9" t="s">
        <v>410</v>
      </c>
      <c r="I29" s="20">
        <v>20000</v>
      </c>
      <c r="J29" s="8"/>
      <c r="K29" s="8"/>
      <c r="L29" s="8"/>
      <c r="M29" s="8"/>
    </row>
    <row r="30" spans="1:13" ht="48">
      <c r="A30" s="310" t="s">
        <v>322</v>
      </c>
      <c r="B30" s="310"/>
      <c r="C30" s="310"/>
      <c r="D30" s="306">
        <v>2</v>
      </c>
      <c r="E30" s="306">
        <v>2</v>
      </c>
      <c r="F30" s="306">
        <v>0</v>
      </c>
      <c r="G30" s="310" t="s">
        <v>411</v>
      </c>
      <c r="H30" s="9" t="s">
        <v>412</v>
      </c>
      <c r="I30" s="20">
        <v>5000</v>
      </c>
      <c r="J30" s="8" t="s">
        <v>367</v>
      </c>
      <c r="K30" s="8" t="s">
        <v>413</v>
      </c>
      <c r="L30" s="8" t="s">
        <v>369</v>
      </c>
      <c r="M30" s="8" t="s">
        <v>370</v>
      </c>
    </row>
    <row r="31" spans="1:13" ht="24">
      <c r="A31" s="310"/>
      <c r="B31" s="310"/>
      <c r="C31" s="310"/>
      <c r="D31" s="306"/>
      <c r="E31" s="306"/>
      <c r="F31" s="306"/>
      <c r="G31" s="310"/>
      <c r="H31" s="9" t="s">
        <v>414</v>
      </c>
      <c r="I31" s="20">
        <v>4000</v>
      </c>
      <c r="J31" s="8"/>
      <c r="K31" s="8"/>
      <c r="L31" s="8"/>
      <c r="M31" s="8"/>
    </row>
    <row r="32" spans="1:13" ht="12">
      <c r="A32" s="310"/>
      <c r="B32" s="310"/>
      <c r="C32" s="310"/>
      <c r="D32" s="306"/>
      <c r="E32" s="306"/>
      <c r="F32" s="306"/>
      <c r="G32" s="310"/>
      <c r="H32" s="9" t="s">
        <v>415</v>
      </c>
      <c r="I32" s="20">
        <v>1000</v>
      </c>
      <c r="J32" s="8"/>
      <c r="K32" s="8"/>
      <c r="L32" s="8"/>
      <c r="M32" s="8"/>
    </row>
    <row r="33" spans="1:13" ht="24">
      <c r="A33" s="310"/>
      <c r="B33" s="310"/>
      <c r="C33" s="310"/>
      <c r="D33" s="306"/>
      <c r="E33" s="306"/>
      <c r="F33" s="306"/>
      <c r="G33" s="310"/>
      <c r="H33" s="9" t="s">
        <v>416</v>
      </c>
      <c r="I33" s="20">
        <v>10000</v>
      </c>
      <c r="J33" s="8"/>
      <c r="K33" s="8"/>
      <c r="L33" s="8"/>
      <c r="M33" s="8"/>
    </row>
    <row r="34" spans="1:13" ht="36">
      <c r="A34" s="310" t="s">
        <v>323</v>
      </c>
      <c r="B34" s="310"/>
      <c r="C34" s="310"/>
      <c r="D34" s="306">
        <v>2</v>
      </c>
      <c r="E34" s="306">
        <v>2</v>
      </c>
      <c r="F34" s="306">
        <v>0</v>
      </c>
      <c r="G34" s="310" t="s">
        <v>417</v>
      </c>
      <c r="H34" s="9" t="s">
        <v>412</v>
      </c>
      <c r="I34" s="20">
        <v>5000</v>
      </c>
      <c r="J34" s="8" t="s">
        <v>418</v>
      </c>
      <c r="K34" s="8" t="s">
        <v>419</v>
      </c>
      <c r="L34" s="10"/>
      <c r="M34" s="10"/>
    </row>
    <row r="35" spans="1:13" ht="12">
      <c r="A35" s="310"/>
      <c r="B35" s="310"/>
      <c r="C35" s="310"/>
      <c r="D35" s="306"/>
      <c r="E35" s="306"/>
      <c r="F35" s="306"/>
      <c r="G35" s="310"/>
      <c r="H35" s="9" t="s">
        <v>420</v>
      </c>
      <c r="I35" s="20">
        <v>15000</v>
      </c>
      <c r="J35" s="8"/>
      <c r="K35" s="8"/>
      <c r="L35" s="10"/>
      <c r="M35" s="10"/>
    </row>
    <row r="36" spans="1:13" ht="36">
      <c r="A36" s="310" t="s">
        <v>320</v>
      </c>
      <c r="B36" s="310"/>
      <c r="C36" s="310"/>
      <c r="D36" s="307">
        <v>2</v>
      </c>
      <c r="E36" s="307">
        <v>2</v>
      </c>
      <c r="F36" s="307">
        <v>0</v>
      </c>
      <c r="G36" s="311" t="s">
        <v>421</v>
      </c>
      <c r="H36" s="9" t="s">
        <v>422</v>
      </c>
      <c r="I36" s="20">
        <v>5000</v>
      </c>
      <c r="J36" s="25" t="s">
        <v>423</v>
      </c>
      <c r="K36" s="25" t="s">
        <v>424</v>
      </c>
      <c r="L36" s="10"/>
      <c r="M36" s="10"/>
    </row>
    <row r="37" spans="1:13" ht="24">
      <c r="A37" s="310"/>
      <c r="B37" s="310"/>
      <c r="C37" s="310"/>
      <c r="D37" s="308"/>
      <c r="E37" s="308"/>
      <c r="F37" s="308"/>
      <c r="G37" s="311"/>
      <c r="H37" s="9" t="s">
        <v>425</v>
      </c>
      <c r="I37" s="20">
        <v>15000</v>
      </c>
      <c r="J37" s="25"/>
      <c r="K37" s="25"/>
      <c r="L37" s="10"/>
      <c r="M37" s="10"/>
    </row>
    <row r="38" spans="1:13" ht="60">
      <c r="A38" s="310" t="s">
        <v>109</v>
      </c>
      <c r="B38" s="310"/>
      <c r="C38" s="310"/>
      <c r="D38" s="307">
        <v>13</v>
      </c>
      <c r="E38" s="307">
        <v>13</v>
      </c>
      <c r="F38" s="307">
        <v>0</v>
      </c>
      <c r="G38" s="311" t="s">
        <v>426</v>
      </c>
      <c r="H38" s="9" t="s">
        <v>422</v>
      </c>
      <c r="I38" s="20">
        <v>20000</v>
      </c>
      <c r="J38" s="25" t="s">
        <v>427</v>
      </c>
      <c r="K38" s="25" t="s">
        <v>428</v>
      </c>
      <c r="L38" s="8" t="s">
        <v>369</v>
      </c>
      <c r="M38" s="8" t="s">
        <v>370</v>
      </c>
    </row>
    <row r="39" spans="1:13" ht="12">
      <c r="A39" s="310"/>
      <c r="B39" s="310"/>
      <c r="C39" s="310"/>
      <c r="D39" s="309"/>
      <c r="E39" s="309"/>
      <c r="F39" s="309"/>
      <c r="G39" s="311"/>
      <c r="H39" s="9" t="s">
        <v>429</v>
      </c>
      <c r="I39" s="20">
        <v>20000</v>
      </c>
      <c r="J39" s="25"/>
      <c r="K39" s="25"/>
      <c r="L39" s="8"/>
      <c r="M39" s="8"/>
    </row>
    <row r="40" spans="1:13" ht="12">
      <c r="A40" s="310"/>
      <c r="B40" s="310"/>
      <c r="C40" s="310"/>
      <c r="D40" s="308"/>
      <c r="E40" s="308"/>
      <c r="F40" s="308"/>
      <c r="G40" s="311"/>
      <c r="H40" s="9" t="s">
        <v>430</v>
      </c>
      <c r="I40" s="20">
        <v>90000</v>
      </c>
      <c r="J40" s="25"/>
      <c r="K40" s="25"/>
      <c r="L40" s="8"/>
      <c r="M40" s="8"/>
    </row>
    <row r="41" spans="1:13" ht="48">
      <c r="A41" s="310" t="s">
        <v>72</v>
      </c>
      <c r="B41" s="310"/>
      <c r="C41" s="310"/>
      <c r="D41" s="307">
        <v>8</v>
      </c>
      <c r="E41" s="307">
        <v>8</v>
      </c>
      <c r="F41" s="307">
        <v>0</v>
      </c>
      <c r="G41" s="311" t="s">
        <v>431</v>
      </c>
      <c r="H41" s="9" t="s">
        <v>432</v>
      </c>
      <c r="I41" s="20">
        <v>30000</v>
      </c>
      <c r="J41" s="25" t="s">
        <v>433</v>
      </c>
      <c r="K41" s="25" t="s">
        <v>434</v>
      </c>
      <c r="L41" s="10"/>
      <c r="M41" s="10"/>
    </row>
    <row r="42" spans="1:13" ht="24">
      <c r="A42" s="310"/>
      <c r="B42" s="310"/>
      <c r="C42" s="310"/>
      <c r="D42" s="308"/>
      <c r="E42" s="308"/>
      <c r="F42" s="308"/>
      <c r="G42" s="311"/>
      <c r="H42" s="9" t="s">
        <v>435</v>
      </c>
      <c r="I42" s="20">
        <v>50000</v>
      </c>
      <c r="J42" s="25"/>
      <c r="K42" s="25"/>
      <c r="L42" s="10"/>
      <c r="M42" s="10"/>
    </row>
    <row r="43" spans="1:13" ht="48">
      <c r="A43" s="301" t="s">
        <v>324</v>
      </c>
      <c r="B43" s="302"/>
      <c r="C43" s="303"/>
      <c r="D43" s="10">
        <v>2</v>
      </c>
      <c r="E43" s="10">
        <v>2</v>
      </c>
      <c r="F43" s="10">
        <v>0</v>
      </c>
      <c r="G43" s="9" t="s">
        <v>436</v>
      </c>
      <c r="H43" s="9" t="s">
        <v>437</v>
      </c>
      <c r="I43" s="20">
        <v>20000</v>
      </c>
      <c r="J43" s="25" t="s">
        <v>438</v>
      </c>
      <c r="K43" s="25" t="s">
        <v>439</v>
      </c>
      <c r="L43" s="10"/>
      <c r="M43" s="10"/>
    </row>
    <row r="44" spans="1:13" ht="36">
      <c r="A44" s="312" t="s">
        <v>325</v>
      </c>
      <c r="B44" s="313"/>
      <c r="C44" s="314"/>
      <c r="D44" s="307">
        <v>8</v>
      </c>
      <c r="E44" s="307">
        <v>8</v>
      </c>
      <c r="F44" s="307">
        <v>0</v>
      </c>
      <c r="G44" s="311" t="s">
        <v>440</v>
      </c>
      <c r="H44" s="9" t="s">
        <v>441</v>
      </c>
      <c r="I44" s="20">
        <v>10000</v>
      </c>
      <c r="J44" s="26"/>
      <c r="K44" s="26"/>
      <c r="L44" s="8" t="s">
        <v>442</v>
      </c>
      <c r="M44" s="8" t="s">
        <v>443</v>
      </c>
    </row>
    <row r="45" spans="1:13" ht="12">
      <c r="A45" s="315"/>
      <c r="B45" s="316"/>
      <c r="C45" s="317"/>
      <c r="D45" s="308"/>
      <c r="E45" s="308"/>
      <c r="F45" s="308"/>
      <c r="G45" s="311"/>
      <c r="H45" s="9" t="s">
        <v>444</v>
      </c>
      <c r="I45" s="20">
        <v>70000</v>
      </c>
      <c r="J45" s="26"/>
      <c r="K45" s="26"/>
      <c r="L45" s="8"/>
      <c r="M45" s="8"/>
    </row>
    <row r="46" spans="1:13" ht="24">
      <c r="A46" s="312" t="s">
        <v>326</v>
      </c>
      <c r="B46" s="313"/>
      <c r="C46" s="314"/>
      <c r="D46" s="307">
        <v>3</v>
      </c>
      <c r="E46" s="307">
        <v>3</v>
      </c>
      <c r="F46" s="307">
        <v>0</v>
      </c>
      <c r="G46" s="311" t="s">
        <v>445</v>
      </c>
      <c r="H46" s="9" t="s">
        <v>446</v>
      </c>
      <c r="I46" s="20">
        <v>10000</v>
      </c>
      <c r="J46" s="25" t="s">
        <v>447</v>
      </c>
      <c r="K46" s="25" t="s">
        <v>448</v>
      </c>
      <c r="L46" s="10"/>
      <c r="M46" s="10"/>
    </row>
    <row r="47" spans="1:13" ht="12">
      <c r="A47" s="318"/>
      <c r="B47" s="319"/>
      <c r="C47" s="320"/>
      <c r="D47" s="309"/>
      <c r="E47" s="309"/>
      <c r="F47" s="309"/>
      <c r="G47" s="311"/>
      <c r="H47" s="9" t="s">
        <v>449</v>
      </c>
      <c r="I47" s="20">
        <v>10000</v>
      </c>
      <c r="J47" s="25"/>
      <c r="K47" s="25"/>
      <c r="L47" s="10"/>
      <c r="M47" s="10"/>
    </row>
    <row r="48" spans="1:13" ht="12">
      <c r="A48" s="315"/>
      <c r="B48" s="316"/>
      <c r="C48" s="317"/>
      <c r="D48" s="308"/>
      <c r="E48" s="308"/>
      <c r="F48" s="308"/>
      <c r="G48" s="311"/>
      <c r="H48" s="9" t="s">
        <v>450</v>
      </c>
      <c r="I48" s="20">
        <v>10000</v>
      </c>
      <c r="J48" s="25"/>
      <c r="K48" s="25"/>
      <c r="L48" s="10"/>
      <c r="M48" s="10"/>
    </row>
    <row r="49" spans="1:13" ht="24">
      <c r="A49" s="310" t="s">
        <v>327</v>
      </c>
      <c r="B49" s="310"/>
      <c r="C49" s="310"/>
      <c r="D49" s="307">
        <v>1</v>
      </c>
      <c r="E49" s="307">
        <v>1</v>
      </c>
      <c r="F49" s="307">
        <v>0</v>
      </c>
      <c r="G49" s="311" t="s">
        <v>451</v>
      </c>
      <c r="H49" s="9" t="s">
        <v>452</v>
      </c>
      <c r="I49" s="20">
        <v>5000</v>
      </c>
      <c r="J49" s="25" t="s">
        <v>453</v>
      </c>
      <c r="K49" s="25" t="s">
        <v>454</v>
      </c>
      <c r="L49" s="8" t="s">
        <v>455</v>
      </c>
      <c r="M49" s="8" t="s">
        <v>370</v>
      </c>
    </row>
    <row r="50" spans="1:13" ht="24">
      <c r="A50" s="310"/>
      <c r="B50" s="310"/>
      <c r="C50" s="310"/>
      <c r="D50" s="308"/>
      <c r="E50" s="308"/>
      <c r="F50" s="308"/>
      <c r="G50" s="311"/>
      <c r="H50" s="9" t="s">
        <v>456</v>
      </c>
      <c r="I50" s="20">
        <v>5000</v>
      </c>
      <c r="J50" s="25"/>
      <c r="K50" s="25"/>
      <c r="L50" s="8" t="s">
        <v>457</v>
      </c>
      <c r="M50" s="8" t="s">
        <v>370</v>
      </c>
    </row>
    <row r="51" spans="1:13" ht="24">
      <c r="A51" s="312" t="s">
        <v>335</v>
      </c>
      <c r="B51" s="313"/>
      <c r="C51" s="314"/>
      <c r="D51" s="307">
        <v>3</v>
      </c>
      <c r="E51" s="307">
        <v>3</v>
      </c>
      <c r="F51" s="307">
        <v>0</v>
      </c>
      <c r="G51" s="311" t="s">
        <v>458</v>
      </c>
      <c r="H51" s="9" t="s">
        <v>459</v>
      </c>
      <c r="I51" s="20">
        <v>15000</v>
      </c>
      <c r="J51" s="25" t="s">
        <v>460</v>
      </c>
      <c r="K51" s="25" t="s">
        <v>461</v>
      </c>
      <c r="L51" s="8" t="s">
        <v>462</v>
      </c>
      <c r="M51" s="8" t="s">
        <v>370</v>
      </c>
    </row>
    <row r="52" spans="1:13" ht="12">
      <c r="A52" s="318"/>
      <c r="B52" s="319"/>
      <c r="C52" s="320"/>
      <c r="D52" s="309"/>
      <c r="E52" s="309"/>
      <c r="F52" s="309"/>
      <c r="G52" s="311"/>
      <c r="H52" s="9" t="s">
        <v>463</v>
      </c>
      <c r="I52" s="20">
        <v>5000</v>
      </c>
      <c r="J52" s="25"/>
      <c r="K52" s="25"/>
      <c r="L52" s="8"/>
      <c r="M52" s="8"/>
    </row>
    <row r="53" spans="1:13" ht="24">
      <c r="A53" s="315"/>
      <c r="B53" s="316"/>
      <c r="C53" s="317"/>
      <c r="D53" s="308"/>
      <c r="E53" s="308"/>
      <c r="F53" s="308"/>
      <c r="G53" s="311"/>
      <c r="H53" s="9" t="s">
        <v>464</v>
      </c>
      <c r="I53" s="20">
        <v>10000</v>
      </c>
      <c r="J53" s="25"/>
      <c r="K53" s="25"/>
      <c r="L53" s="8"/>
      <c r="M53" s="8"/>
    </row>
    <row r="54" spans="1:13" ht="24">
      <c r="A54" s="312" t="s">
        <v>328</v>
      </c>
      <c r="B54" s="313"/>
      <c r="C54" s="314"/>
      <c r="D54" s="307">
        <v>4</v>
      </c>
      <c r="E54" s="307">
        <v>4</v>
      </c>
      <c r="F54" s="307">
        <v>0</v>
      </c>
      <c r="G54" s="311" t="s">
        <v>465</v>
      </c>
      <c r="H54" s="9" t="s">
        <v>466</v>
      </c>
      <c r="I54" s="20">
        <v>20000</v>
      </c>
      <c r="J54" s="25" t="s">
        <v>467</v>
      </c>
      <c r="K54" s="25" t="s">
        <v>468</v>
      </c>
      <c r="L54" s="10"/>
      <c r="M54" s="10"/>
    </row>
    <row r="55" spans="1:13" ht="24">
      <c r="A55" s="315"/>
      <c r="B55" s="316"/>
      <c r="C55" s="317"/>
      <c r="D55" s="308"/>
      <c r="E55" s="308"/>
      <c r="F55" s="308"/>
      <c r="G55" s="311"/>
      <c r="H55" s="9" t="s">
        <v>469</v>
      </c>
      <c r="I55" s="20">
        <v>20000</v>
      </c>
      <c r="J55" s="25"/>
      <c r="K55" s="25"/>
      <c r="L55" s="10"/>
      <c r="M55" s="10"/>
    </row>
    <row r="56" spans="3:5" s="2" customFormat="1" ht="15.75" customHeight="1">
      <c r="C56" s="2" t="s">
        <v>473</v>
      </c>
      <c r="D56" s="2">
        <f>SUM(D6:D55)</f>
        <v>66</v>
      </c>
      <c r="E56" s="2">
        <f>SUM(E6:E55)</f>
        <v>66</v>
      </c>
    </row>
    <row r="57" ht="11.25">
      <c r="H57" s="11"/>
    </row>
    <row r="58" ht="11.25">
      <c r="H58" s="11"/>
    </row>
    <row r="59" ht="11.25">
      <c r="H59" s="11"/>
    </row>
    <row r="60" ht="11.25">
      <c r="H60" s="11"/>
    </row>
    <row r="61" ht="11.25">
      <c r="H61" s="11"/>
    </row>
    <row r="62" ht="11.25">
      <c r="H62" s="11"/>
    </row>
    <row r="63" ht="11.25">
      <c r="H63" s="11"/>
    </row>
    <row r="64" ht="11.25">
      <c r="H64" s="11"/>
    </row>
    <row r="65" ht="11.25">
      <c r="H65" s="11"/>
    </row>
    <row r="66" ht="11.25">
      <c r="H66" s="11"/>
    </row>
    <row r="67" ht="11.25">
      <c r="H67" s="11"/>
    </row>
    <row r="68" ht="11.25">
      <c r="H68" s="11"/>
    </row>
    <row r="69" ht="11.25">
      <c r="H69" s="11"/>
    </row>
    <row r="70" ht="11.25">
      <c r="H70" s="11"/>
    </row>
    <row r="71" ht="11.25">
      <c r="H71" s="11"/>
    </row>
    <row r="72" ht="11.25">
      <c r="H72" s="11"/>
    </row>
    <row r="73" ht="11.25">
      <c r="H73" s="11"/>
    </row>
    <row r="74" ht="11.25">
      <c r="H74" s="11"/>
    </row>
    <row r="75" ht="11.25">
      <c r="H75" s="11"/>
    </row>
    <row r="76" ht="11.25">
      <c r="H76" s="11"/>
    </row>
    <row r="77" ht="11.25">
      <c r="H77" s="11"/>
    </row>
    <row r="78" ht="11.25">
      <c r="H78" s="11"/>
    </row>
    <row r="79" ht="11.25">
      <c r="H79" s="11"/>
    </row>
    <row r="80" ht="11.25">
      <c r="H80" s="11"/>
    </row>
    <row r="81" ht="11.25">
      <c r="H81" s="11"/>
    </row>
    <row r="82" ht="11.25">
      <c r="H82" s="11"/>
    </row>
    <row r="83" ht="11.25">
      <c r="H83" s="11"/>
    </row>
    <row r="84" ht="11.25">
      <c r="H84" s="11"/>
    </row>
    <row r="85" ht="11.25">
      <c r="H85" s="11"/>
    </row>
    <row r="86" ht="11.25">
      <c r="H86" s="11"/>
    </row>
  </sheetData>
  <sheetProtection/>
  <mergeCells count="91">
    <mergeCell ref="A41:C42"/>
    <mergeCell ref="A15:C19"/>
    <mergeCell ref="A11:C14"/>
    <mergeCell ref="A54:C55"/>
    <mergeCell ref="A44:C45"/>
    <mergeCell ref="A46:C48"/>
    <mergeCell ref="A49:C50"/>
    <mergeCell ref="A51:C53"/>
    <mergeCell ref="A34:C35"/>
    <mergeCell ref="A36:C37"/>
    <mergeCell ref="A38:C40"/>
    <mergeCell ref="G49:G50"/>
    <mergeCell ref="G51:G53"/>
    <mergeCell ref="G54:G55"/>
    <mergeCell ref="F51:F53"/>
    <mergeCell ref="F54:F55"/>
    <mergeCell ref="F49:F50"/>
    <mergeCell ref="E51:E53"/>
    <mergeCell ref="E54:E55"/>
    <mergeCell ref="E44:E45"/>
    <mergeCell ref="A6:C10"/>
    <mergeCell ref="A20:C24"/>
    <mergeCell ref="F6:F10"/>
    <mergeCell ref="F11:F14"/>
    <mergeCell ref="F15:F19"/>
    <mergeCell ref="E6:E10"/>
    <mergeCell ref="E11:E14"/>
    <mergeCell ref="E15:E19"/>
    <mergeCell ref="E20:E24"/>
    <mergeCell ref="A25:C27"/>
    <mergeCell ref="A28:C29"/>
    <mergeCell ref="A30:C33"/>
    <mergeCell ref="G34:G35"/>
    <mergeCell ref="G30:G33"/>
    <mergeCell ref="F41:F42"/>
    <mergeCell ref="F30:F33"/>
    <mergeCell ref="F34:F35"/>
    <mergeCell ref="E41:E42"/>
    <mergeCell ref="E28:E29"/>
    <mergeCell ref="G46:G48"/>
    <mergeCell ref="F46:F48"/>
    <mergeCell ref="G36:G37"/>
    <mergeCell ref="G38:G40"/>
    <mergeCell ref="G41:G42"/>
    <mergeCell ref="G44:G45"/>
    <mergeCell ref="F44:F45"/>
    <mergeCell ref="F38:F40"/>
    <mergeCell ref="G6:G10"/>
    <mergeCell ref="G11:G14"/>
    <mergeCell ref="G15:G19"/>
    <mergeCell ref="F36:F37"/>
    <mergeCell ref="G20:G24"/>
    <mergeCell ref="G25:G27"/>
    <mergeCell ref="G28:G29"/>
    <mergeCell ref="F20:F24"/>
    <mergeCell ref="F25:F27"/>
    <mergeCell ref="F28:F29"/>
    <mergeCell ref="E46:E48"/>
    <mergeCell ref="E49:E50"/>
    <mergeCell ref="D51:D53"/>
    <mergeCell ref="D54:D55"/>
    <mergeCell ref="D44:D45"/>
    <mergeCell ref="D46:D48"/>
    <mergeCell ref="D49:D50"/>
    <mergeCell ref="E25:E27"/>
    <mergeCell ref="D36:D37"/>
    <mergeCell ref="D38:D40"/>
    <mergeCell ref="E36:E37"/>
    <mergeCell ref="E38:E40"/>
    <mergeCell ref="D41:D42"/>
    <mergeCell ref="E30:E33"/>
    <mergeCell ref="E34:E35"/>
    <mergeCell ref="A5:C5"/>
    <mergeCell ref="A43:C43"/>
    <mergeCell ref="D6:D10"/>
    <mergeCell ref="D11:D14"/>
    <mergeCell ref="D15:D19"/>
    <mergeCell ref="D20:D24"/>
    <mergeCell ref="D25:D27"/>
    <mergeCell ref="D28:D29"/>
    <mergeCell ref="D30:D33"/>
    <mergeCell ref="D34:D35"/>
    <mergeCell ref="A1:M1"/>
    <mergeCell ref="B2:M2"/>
    <mergeCell ref="H3:M3"/>
    <mergeCell ref="H4:I4"/>
    <mergeCell ref="J4:K4"/>
    <mergeCell ref="L4:M4"/>
    <mergeCell ref="G3:G4"/>
    <mergeCell ref="A3:C4"/>
    <mergeCell ref="D3:F4"/>
  </mergeCells>
  <printOptions horizontalCentered="1"/>
  <pageMargins left="0.28" right="0.43000000000000005" top="1" bottom="1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">
      <selection activeCell="B18" sqref="B18"/>
    </sheetView>
  </sheetViews>
  <sheetFormatPr defaultColWidth="6.50390625" defaultRowHeight="20.25" customHeight="1"/>
  <cols>
    <col min="1" max="1" width="40.125" style="27" customWidth="1"/>
    <col min="2" max="2" width="25.125" style="152" customWidth="1"/>
    <col min="3" max="3" width="40.125" style="27" customWidth="1"/>
    <col min="4" max="4" width="25.125" style="152" customWidth="1"/>
    <col min="5" max="5" width="9.125" style="27" customWidth="1"/>
    <col min="6" max="16384" width="6.50390625" style="27" customWidth="1"/>
  </cols>
  <sheetData>
    <row r="1" ht="20.25" customHeight="1">
      <c r="A1" s="183"/>
    </row>
    <row r="2" spans="1:31" ht="20.25" customHeight="1">
      <c r="A2" s="124"/>
      <c r="B2" s="148"/>
      <c r="C2" s="124"/>
      <c r="D2" s="184" t="s">
        <v>3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</row>
    <row r="3" spans="1:31" ht="20.25" customHeight="1">
      <c r="A3" s="221" t="s">
        <v>4</v>
      </c>
      <c r="B3" s="221"/>
      <c r="C3" s="221"/>
      <c r="D3" s="221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ht="20.25" customHeight="1">
      <c r="A4" s="101" t="s">
        <v>5</v>
      </c>
      <c r="B4" s="107"/>
      <c r="C4" s="61"/>
      <c r="D4" s="33" t="s">
        <v>6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</row>
    <row r="5" spans="1:31" ht="25.5" customHeight="1">
      <c r="A5" s="125" t="s">
        <v>7</v>
      </c>
      <c r="B5" s="144"/>
      <c r="C5" s="125" t="s">
        <v>8</v>
      </c>
      <c r="D5" s="144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</row>
    <row r="6" spans="1:31" ht="25.5" customHeight="1">
      <c r="A6" s="144" t="s">
        <v>9</v>
      </c>
      <c r="B6" s="144" t="s">
        <v>10</v>
      </c>
      <c r="C6" s="144" t="s">
        <v>9</v>
      </c>
      <c r="D6" s="185" t="s">
        <v>10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</row>
    <row r="7" spans="1:31" ht="25.5" customHeight="1">
      <c r="A7" s="134" t="s">
        <v>11</v>
      </c>
      <c r="B7" s="135">
        <v>1344.83</v>
      </c>
      <c r="C7" s="134" t="s">
        <v>12</v>
      </c>
      <c r="D7" s="135">
        <v>435.88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</row>
    <row r="8" spans="1:31" ht="25.5" customHeight="1">
      <c r="A8" s="134" t="s">
        <v>13</v>
      </c>
      <c r="B8" s="135">
        <v>0</v>
      </c>
      <c r="C8" s="134" t="s">
        <v>14</v>
      </c>
      <c r="D8" s="135">
        <v>4.25</v>
      </c>
      <c r="E8" s="186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</row>
    <row r="9" spans="1:31" ht="25.5" customHeight="1">
      <c r="A9" s="134" t="s">
        <v>15</v>
      </c>
      <c r="B9" s="135">
        <v>0</v>
      </c>
      <c r="C9" s="134" t="s">
        <v>16</v>
      </c>
      <c r="D9" s="135">
        <v>348.54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</row>
    <row r="10" spans="1:31" ht="25.5" customHeight="1">
      <c r="A10" s="134" t="s">
        <v>17</v>
      </c>
      <c r="B10" s="135">
        <v>0</v>
      </c>
      <c r="C10" s="134" t="s">
        <v>18</v>
      </c>
      <c r="D10" s="135">
        <v>27.76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</row>
    <row r="11" spans="1:31" ht="25.5" customHeight="1">
      <c r="A11" s="134" t="s">
        <v>19</v>
      </c>
      <c r="B11" s="135">
        <v>0</v>
      </c>
      <c r="C11" s="134" t="s">
        <v>20</v>
      </c>
      <c r="D11" s="135">
        <v>19.15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</row>
    <row r="12" spans="1:31" ht="25.5" customHeight="1">
      <c r="A12" s="134" t="s">
        <v>21</v>
      </c>
      <c r="B12" s="135">
        <v>0</v>
      </c>
      <c r="C12" s="134" t="s">
        <v>22</v>
      </c>
      <c r="D12" s="135">
        <v>387.64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</row>
    <row r="13" spans="1:31" ht="25.5" customHeight="1">
      <c r="A13" s="134"/>
      <c r="B13" s="135"/>
      <c r="C13" s="134" t="s">
        <v>23</v>
      </c>
      <c r="D13" s="135">
        <v>84.58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</row>
    <row r="14" spans="1:31" ht="25.5" customHeight="1">
      <c r="A14" s="134"/>
      <c r="B14" s="135"/>
      <c r="C14" s="134" t="s">
        <v>24</v>
      </c>
      <c r="D14" s="135">
        <v>34.03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</row>
    <row r="15" spans="1:31" ht="25.5" customHeight="1">
      <c r="A15" s="134"/>
      <c r="B15" s="135"/>
      <c r="C15" s="134" t="s">
        <v>25</v>
      </c>
      <c r="D15" s="135">
        <v>3</v>
      </c>
      <c r="E15" s="186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</row>
    <row r="16" spans="1:31" ht="25.5" customHeight="1">
      <c r="A16" s="144" t="s">
        <v>26</v>
      </c>
      <c r="B16" s="145">
        <f>SUM(B7:B14)</f>
        <v>1344.83</v>
      </c>
      <c r="C16" s="144" t="s">
        <v>27</v>
      </c>
      <c r="D16" s="145">
        <f>SUM(D7:D15)</f>
        <v>1344.83</v>
      </c>
      <c r="E16" s="186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</row>
    <row r="17" spans="1:31" ht="25.5" customHeight="1">
      <c r="A17" s="134" t="s">
        <v>28</v>
      </c>
      <c r="B17" s="135"/>
      <c r="C17" s="134" t="s">
        <v>29</v>
      </c>
      <c r="D17" s="135"/>
      <c r="E17" s="186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</row>
    <row r="18" spans="1:31" ht="25.5" customHeight="1">
      <c r="A18" s="134" t="s">
        <v>30</v>
      </c>
      <c r="B18" s="135"/>
      <c r="C18" s="134" t="s">
        <v>31</v>
      </c>
      <c r="D18" s="135"/>
      <c r="E18" s="149"/>
      <c r="F18" s="149"/>
      <c r="G18" s="187" t="s">
        <v>32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</row>
    <row r="19" spans="1:31" ht="25.5" customHeight="1">
      <c r="A19" s="134"/>
      <c r="B19" s="135"/>
      <c r="C19" s="134" t="s">
        <v>33</v>
      </c>
      <c r="D19" s="135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</row>
    <row r="20" spans="1:31" ht="25.5" customHeight="1">
      <c r="A20" s="134"/>
      <c r="B20" s="145"/>
      <c r="C20" s="134"/>
      <c r="D20" s="145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</row>
    <row r="21" spans="1:31" ht="25.5" customHeight="1">
      <c r="A21" s="144" t="s">
        <v>34</v>
      </c>
      <c r="B21" s="145">
        <f>SUM(B16:B20)</f>
        <v>1344.83</v>
      </c>
      <c r="C21" s="144" t="s">
        <v>35</v>
      </c>
      <c r="D21" s="145">
        <f>SUM(D16:D20)</f>
        <v>1344.83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</row>
    <row r="22" spans="1:31" ht="20.25" customHeight="1">
      <c r="A22" s="146"/>
      <c r="B22" s="188"/>
      <c r="C22" s="148"/>
      <c r="D22" s="148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G40" sqref="G40"/>
    </sheetView>
  </sheetViews>
  <sheetFormatPr defaultColWidth="6.875" defaultRowHeight="12.75" customHeight="1"/>
  <cols>
    <col min="1" max="3" width="3.875" style="159" customWidth="1"/>
    <col min="4" max="4" width="6.875" style="159" customWidth="1"/>
    <col min="5" max="5" width="28.50390625" style="27" customWidth="1"/>
    <col min="6" max="7" width="10.00390625" style="27" customWidth="1"/>
    <col min="8" max="8" width="10.00390625" style="160" customWidth="1"/>
    <col min="9" max="10" width="10.00390625" style="27" customWidth="1"/>
    <col min="11" max="14" width="9.125" style="27" customWidth="1"/>
    <col min="15" max="15" width="10.375" style="27" customWidth="1"/>
    <col min="16" max="17" width="8.00390625" style="27" customWidth="1"/>
    <col min="18" max="18" width="10.875" style="27" customWidth="1"/>
    <col min="19" max="19" width="7.375" style="27" customWidth="1"/>
    <col min="20" max="20" width="12.375" style="27" customWidth="1"/>
    <col min="21" max="16384" width="6.875" style="27" customWidth="1"/>
  </cols>
  <sheetData>
    <row r="1" spans="1:4" ht="27" customHeight="1">
      <c r="A1" s="232"/>
      <c r="B1" s="232"/>
      <c r="C1" s="232"/>
      <c r="D1" s="232"/>
    </row>
    <row r="2" spans="1:20" ht="19.5" customHeight="1">
      <c r="A2" s="161"/>
      <c r="B2" s="162"/>
      <c r="C2" s="162"/>
      <c r="D2" s="162"/>
      <c r="E2" s="29"/>
      <c r="F2" s="29"/>
      <c r="G2" s="29"/>
      <c r="H2" s="58"/>
      <c r="I2" s="29"/>
      <c r="J2" s="29"/>
      <c r="K2" s="29"/>
      <c r="L2" s="29"/>
      <c r="M2" s="29"/>
      <c r="N2" s="29"/>
      <c r="O2" s="29"/>
      <c r="P2" s="29"/>
      <c r="Q2" s="29"/>
      <c r="R2" s="29"/>
      <c r="S2" s="181"/>
      <c r="T2" s="182" t="s">
        <v>36</v>
      </c>
    </row>
    <row r="3" spans="1:20" ht="19.5" customHeight="1">
      <c r="A3" s="221" t="s">
        <v>37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1:20" ht="19.5" customHeight="1">
      <c r="A4" s="163" t="s">
        <v>5</v>
      </c>
      <c r="B4" s="164"/>
      <c r="C4" s="164"/>
      <c r="D4" s="164"/>
      <c r="E4" s="31"/>
      <c r="F4" s="64"/>
      <c r="G4" s="64"/>
      <c r="H4" s="165"/>
      <c r="I4" s="64"/>
      <c r="J4" s="100"/>
      <c r="K4" s="100"/>
      <c r="L4" s="100"/>
      <c r="M4" s="100"/>
      <c r="N4" s="100"/>
      <c r="O4" s="100"/>
      <c r="P4" s="100"/>
      <c r="Q4" s="100"/>
      <c r="R4" s="100"/>
      <c r="S4" s="53"/>
      <c r="T4" s="33" t="s">
        <v>6</v>
      </c>
    </row>
    <row r="5" spans="1:20" ht="19.5" customHeight="1">
      <c r="A5" s="166" t="s">
        <v>38</v>
      </c>
      <c r="B5" s="166"/>
      <c r="C5" s="166"/>
      <c r="D5" s="167"/>
      <c r="E5" s="36"/>
      <c r="F5" s="222" t="s">
        <v>39</v>
      </c>
      <c r="G5" s="226" t="s">
        <v>40</v>
      </c>
      <c r="H5" s="228" t="s">
        <v>41</v>
      </c>
      <c r="I5" s="222" t="s">
        <v>42</v>
      </c>
      <c r="J5" s="222" t="s">
        <v>43</v>
      </c>
      <c r="K5" s="222" t="s">
        <v>44</v>
      </c>
      <c r="L5" s="222"/>
      <c r="M5" s="224" t="s">
        <v>45</v>
      </c>
      <c r="N5" s="38" t="s">
        <v>46</v>
      </c>
      <c r="O5" s="180"/>
      <c r="P5" s="180"/>
      <c r="Q5" s="180"/>
      <c r="R5" s="180"/>
      <c r="S5" s="222" t="s">
        <v>47</v>
      </c>
      <c r="T5" s="222" t="s">
        <v>48</v>
      </c>
    </row>
    <row r="6" spans="1:20" ht="19.5" customHeight="1">
      <c r="A6" s="168" t="s">
        <v>49</v>
      </c>
      <c r="B6" s="168"/>
      <c r="C6" s="169"/>
      <c r="D6" s="233" t="s">
        <v>50</v>
      </c>
      <c r="E6" s="235" t="s">
        <v>51</v>
      </c>
      <c r="F6" s="222"/>
      <c r="G6" s="226"/>
      <c r="H6" s="228"/>
      <c r="I6" s="222"/>
      <c r="J6" s="222"/>
      <c r="K6" s="230" t="s">
        <v>52</v>
      </c>
      <c r="L6" s="222" t="s">
        <v>53</v>
      </c>
      <c r="M6" s="224"/>
      <c r="N6" s="222" t="s">
        <v>54</v>
      </c>
      <c r="O6" s="222" t="s">
        <v>55</v>
      </c>
      <c r="P6" s="222" t="s">
        <v>56</v>
      </c>
      <c r="Q6" s="222" t="s">
        <v>57</v>
      </c>
      <c r="R6" s="222" t="s">
        <v>58</v>
      </c>
      <c r="S6" s="222"/>
      <c r="T6" s="222"/>
    </row>
    <row r="7" spans="1:20" ht="30.75" customHeight="1">
      <c r="A7" s="170" t="s">
        <v>59</v>
      </c>
      <c r="B7" s="171" t="s">
        <v>60</v>
      </c>
      <c r="C7" s="172" t="s">
        <v>61</v>
      </c>
      <c r="D7" s="234"/>
      <c r="E7" s="236"/>
      <c r="F7" s="223"/>
      <c r="G7" s="227"/>
      <c r="H7" s="229"/>
      <c r="I7" s="223"/>
      <c r="J7" s="223"/>
      <c r="K7" s="231"/>
      <c r="L7" s="223"/>
      <c r="M7" s="225"/>
      <c r="N7" s="223"/>
      <c r="O7" s="223"/>
      <c r="P7" s="223"/>
      <c r="Q7" s="223"/>
      <c r="R7" s="223"/>
      <c r="S7" s="223"/>
      <c r="T7" s="223"/>
    </row>
    <row r="8" spans="1:20" ht="23.25" customHeight="1">
      <c r="A8" s="70" t="s">
        <v>62</v>
      </c>
      <c r="B8" s="70" t="s">
        <v>63</v>
      </c>
      <c r="C8" s="46" t="s">
        <v>63</v>
      </c>
      <c r="D8" s="155">
        <v>701101</v>
      </c>
      <c r="E8" s="70" t="s">
        <v>64</v>
      </c>
      <c r="F8" s="173">
        <f>G8+H8</f>
        <v>12.52</v>
      </c>
      <c r="G8" s="173"/>
      <c r="H8" s="174">
        <v>12.52</v>
      </c>
      <c r="I8" s="173"/>
      <c r="J8" s="47"/>
      <c r="K8" s="48"/>
      <c r="L8" s="173"/>
      <c r="M8" s="47"/>
      <c r="N8" s="48"/>
      <c r="O8" s="173"/>
      <c r="P8" s="173"/>
      <c r="Q8" s="173"/>
      <c r="R8" s="47"/>
      <c r="S8" s="48"/>
      <c r="T8" s="47"/>
    </row>
    <row r="9" spans="1:20" ht="23.25" customHeight="1">
      <c r="A9" s="70" t="s">
        <v>62</v>
      </c>
      <c r="B9" s="70" t="s">
        <v>63</v>
      </c>
      <c r="C9" s="46" t="s">
        <v>65</v>
      </c>
      <c r="D9" s="155">
        <v>701101</v>
      </c>
      <c r="E9" s="70" t="s">
        <v>66</v>
      </c>
      <c r="F9" s="173">
        <f aca="true" t="shared" si="0" ref="F9:F39">G9+H9</f>
        <v>2</v>
      </c>
      <c r="G9" s="173"/>
      <c r="H9" s="174">
        <v>2</v>
      </c>
      <c r="I9" s="173"/>
      <c r="J9" s="47"/>
      <c r="K9" s="48"/>
      <c r="L9" s="173"/>
      <c r="M9" s="47"/>
      <c r="N9" s="48"/>
      <c r="O9" s="173"/>
      <c r="P9" s="173"/>
      <c r="Q9" s="173"/>
      <c r="R9" s="47"/>
      <c r="S9" s="48"/>
      <c r="T9" s="47"/>
    </row>
    <row r="10" spans="1:20" ht="23.25" customHeight="1">
      <c r="A10" s="70" t="s">
        <v>62</v>
      </c>
      <c r="B10" s="70" t="s">
        <v>67</v>
      </c>
      <c r="C10" s="46" t="s">
        <v>63</v>
      </c>
      <c r="D10" s="155">
        <v>701101</v>
      </c>
      <c r="E10" s="70" t="s">
        <v>68</v>
      </c>
      <c r="F10" s="173">
        <f t="shared" si="0"/>
        <v>339.96</v>
      </c>
      <c r="G10" s="173"/>
      <c r="H10" s="174">
        <v>339.96</v>
      </c>
      <c r="I10" s="173"/>
      <c r="J10" s="47"/>
      <c r="K10" s="48"/>
      <c r="L10" s="173"/>
      <c r="M10" s="47"/>
      <c r="N10" s="48"/>
      <c r="O10" s="173"/>
      <c r="P10" s="173"/>
      <c r="Q10" s="173"/>
      <c r="R10" s="47"/>
      <c r="S10" s="48"/>
      <c r="T10" s="47"/>
    </row>
    <row r="11" spans="1:20" ht="23.25" customHeight="1">
      <c r="A11" s="70" t="s">
        <v>62</v>
      </c>
      <c r="B11" s="70" t="s">
        <v>67</v>
      </c>
      <c r="C11" s="46" t="s">
        <v>65</v>
      </c>
      <c r="D11" s="155">
        <v>701101</v>
      </c>
      <c r="E11" s="70" t="s">
        <v>69</v>
      </c>
      <c r="F11" s="173">
        <f t="shared" si="0"/>
        <v>28</v>
      </c>
      <c r="G11" s="173"/>
      <c r="H11" s="174">
        <v>28</v>
      </c>
      <c r="I11" s="173"/>
      <c r="J11" s="47"/>
      <c r="K11" s="48"/>
      <c r="L11" s="173"/>
      <c r="M11" s="47"/>
      <c r="N11" s="48"/>
      <c r="O11" s="173"/>
      <c r="P11" s="173"/>
      <c r="Q11" s="173"/>
      <c r="R11" s="47"/>
      <c r="S11" s="48"/>
      <c r="T11" s="47"/>
    </row>
    <row r="12" spans="1:20" ht="23.25" customHeight="1">
      <c r="A12" s="70" t="s">
        <v>62</v>
      </c>
      <c r="B12" s="70" t="s">
        <v>67</v>
      </c>
      <c r="C12" s="46" t="s">
        <v>70</v>
      </c>
      <c r="D12" s="155" t="s">
        <v>71</v>
      </c>
      <c r="E12" s="102" t="s">
        <v>72</v>
      </c>
      <c r="F12" s="173">
        <f t="shared" si="0"/>
        <v>8</v>
      </c>
      <c r="G12" s="173"/>
      <c r="H12" s="174">
        <v>8</v>
      </c>
      <c r="I12" s="173"/>
      <c r="J12" s="47"/>
      <c r="K12" s="48"/>
      <c r="L12" s="173"/>
      <c r="M12" s="47"/>
      <c r="N12" s="48"/>
      <c r="O12" s="173"/>
      <c r="P12" s="173"/>
      <c r="Q12" s="173"/>
      <c r="R12" s="47"/>
      <c r="S12" s="48"/>
      <c r="T12" s="47"/>
    </row>
    <row r="13" spans="1:20" ht="23.25" customHeight="1">
      <c r="A13" s="70" t="s">
        <v>62</v>
      </c>
      <c r="B13" s="70" t="s">
        <v>73</v>
      </c>
      <c r="C13" s="46" t="s">
        <v>65</v>
      </c>
      <c r="D13" s="155">
        <v>701101</v>
      </c>
      <c r="E13" s="70" t="s">
        <v>74</v>
      </c>
      <c r="F13" s="173">
        <f t="shared" si="0"/>
        <v>3</v>
      </c>
      <c r="G13" s="173"/>
      <c r="H13" s="174">
        <v>3</v>
      </c>
      <c r="I13" s="173"/>
      <c r="J13" s="47"/>
      <c r="K13" s="48"/>
      <c r="L13" s="173"/>
      <c r="M13" s="47"/>
      <c r="N13" s="48"/>
      <c r="O13" s="173"/>
      <c r="P13" s="173"/>
      <c r="Q13" s="173"/>
      <c r="R13" s="47"/>
      <c r="S13" s="48"/>
      <c r="T13" s="47"/>
    </row>
    <row r="14" spans="1:20" ht="23.25" customHeight="1">
      <c r="A14" s="70" t="s">
        <v>62</v>
      </c>
      <c r="B14" s="70" t="s">
        <v>75</v>
      </c>
      <c r="C14" s="46" t="s">
        <v>63</v>
      </c>
      <c r="D14" s="155">
        <v>701101</v>
      </c>
      <c r="E14" s="70" t="s">
        <v>76</v>
      </c>
      <c r="F14" s="173">
        <f t="shared" si="0"/>
        <v>20.6</v>
      </c>
      <c r="G14" s="173"/>
      <c r="H14" s="174">
        <v>20.6</v>
      </c>
      <c r="I14" s="173"/>
      <c r="J14" s="47"/>
      <c r="K14" s="48"/>
      <c r="L14" s="173"/>
      <c r="M14" s="47"/>
      <c r="N14" s="48"/>
      <c r="O14" s="173"/>
      <c r="P14" s="173"/>
      <c r="Q14" s="173"/>
      <c r="R14" s="47"/>
      <c r="S14" s="48"/>
      <c r="T14" s="47"/>
    </row>
    <row r="15" spans="1:20" ht="23.25" customHeight="1">
      <c r="A15" s="70" t="s">
        <v>62</v>
      </c>
      <c r="B15" s="70" t="s">
        <v>77</v>
      </c>
      <c r="C15" s="46" t="s">
        <v>63</v>
      </c>
      <c r="D15" s="155">
        <v>701101</v>
      </c>
      <c r="E15" s="70" t="s">
        <v>78</v>
      </c>
      <c r="F15" s="173">
        <f t="shared" si="0"/>
        <v>15.81</v>
      </c>
      <c r="G15" s="173"/>
      <c r="H15" s="174">
        <v>15.81</v>
      </c>
      <c r="I15" s="173"/>
      <c r="J15" s="47"/>
      <c r="K15" s="48"/>
      <c r="L15" s="173"/>
      <c r="M15" s="47"/>
      <c r="N15" s="48"/>
      <c r="O15" s="173"/>
      <c r="P15" s="173"/>
      <c r="Q15" s="173"/>
      <c r="R15" s="47"/>
      <c r="S15" s="48"/>
      <c r="T15" s="47"/>
    </row>
    <row r="16" spans="1:20" ht="23.25" customHeight="1">
      <c r="A16" s="70" t="s">
        <v>62</v>
      </c>
      <c r="B16" s="70" t="s">
        <v>77</v>
      </c>
      <c r="C16" s="46" t="s">
        <v>65</v>
      </c>
      <c r="D16" s="155" t="s">
        <v>71</v>
      </c>
      <c r="E16" s="70" t="s">
        <v>79</v>
      </c>
      <c r="F16" s="173">
        <f t="shared" si="0"/>
        <v>6</v>
      </c>
      <c r="G16" s="173"/>
      <c r="H16" s="174">
        <v>6</v>
      </c>
      <c r="I16" s="173"/>
      <c r="J16" s="47"/>
      <c r="K16" s="48"/>
      <c r="L16" s="173"/>
      <c r="M16" s="47"/>
      <c r="N16" s="48"/>
      <c r="O16" s="173"/>
      <c r="P16" s="173"/>
      <c r="Q16" s="173"/>
      <c r="R16" s="47"/>
      <c r="S16" s="48"/>
      <c r="T16" s="47"/>
    </row>
    <row r="17" spans="1:20" ht="23.25" customHeight="1">
      <c r="A17" s="70" t="s">
        <v>80</v>
      </c>
      <c r="B17" s="70" t="s">
        <v>70</v>
      </c>
      <c r="C17" s="46" t="s">
        <v>67</v>
      </c>
      <c r="D17" s="155">
        <v>701101</v>
      </c>
      <c r="E17" s="70" t="s">
        <v>81</v>
      </c>
      <c r="F17" s="173">
        <f t="shared" si="0"/>
        <v>4.25</v>
      </c>
      <c r="G17" s="173"/>
      <c r="H17" s="174">
        <v>4.25</v>
      </c>
      <c r="I17" s="173"/>
      <c r="J17" s="47"/>
      <c r="K17" s="48"/>
      <c r="L17" s="173"/>
      <c r="M17" s="47"/>
      <c r="N17" s="48"/>
      <c r="O17" s="173"/>
      <c r="P17" s="173"/>
      <c r="Q17" s="173"/>
      <c r="R17" s="47"/>
      <c r="S17" s="48"/>
      <c r="T17" s="47"/>
    </row>
    <row r="18" spans="1:20" ht="23.25" customHeight="1">
      <c r="A18" s="70" t="s">
        <v>82</v>
      </c>
      <c r="B18" s="70" t="s">
        <v>63</v>
      </c>
      <c r="C18" s="46" t="s">
        <v>63</v>
      </c>
      <c r="D18" s="155" t="s">
        <v>71</v>
      </c>
      <c r="E18" s="70" t="s">
        <v>83</v>
      </c>
      <c r="F18" s="173">
        <f t="shared" si="0"/>
        <v>9.4</v>
      </c>
      <c r="G18" s="173"/>
      <c r="H18" s="174">
        <v>9.4</v>
      </c>
      <c r="I18" s="173"/>
      <c r="J18" s="47"/>
      <c r="K18" s="48"/>
      <c r="L18" s="173"/>
      <c r="M18" s="47"/>
      <c r="N18" s="48"/>
      <c r="O18" s="173"/>
      <c r="P18" s="173"/>
      <c r="Q18" s="173"/>
      <c r="R18" s="47"/>
      <c r="S18" s="48"/>
      <c r="T18" s="47"/>
    </row>
    <row r="19" spans="1:20" ht="23.25" customHeight="1">
      <c r="A19" s="70" t="s">
        <v>82</v>
      </c>
      <c r="B19" s="70" t="s">
        <v>63</v>
      </c>
      <c r="C19" s="46" t="s">
        <v>84</v>
      </c>
      <c r="D19" s="155">
        <v>701101</v>
      </c>
      <c r="E19" s="70" t="s">
        <v>85</v>
      </c>
      <c r="F19" s="173">
        <f t="shared" si="0"/>
        <v>18.36</v>
      </c>
      <c r="G19" s="173"/>
      <c r="H19" s="174">
        <v>18.36</v>
      </c>
      <c r="I19" s="173"/>
      <c r="J19" s="47"/>
      <c r="K19" s="48"/>
      <c r="L19" s="173"/>
      <c r="M19" s="47"/>
      <c r="N19" s="48"/>
      <c r="O19" s="173"/>
      <c r="P19" s="173"/>
      <c r="Q19" s="173"/>
      <c r="R19" s="47"/>
      <c r="S19" s="48"/>
      <c r="T19" s="47"/>
    </row>
    <row r="20" spans="1:20" ht="23.25" customHeight="1">
      <c r="A20" s="70" t="s">
        <v>86</v>
      </c>
      <c r="B20" s="70" t="s">
        <v>63</v>
      </c>
      <c r="C20" s="46" t="s">
        <v>87</v>
      </c>
      <c r="D20" s="155">
        <v>701101</v>
      </c>
      <c r="E20" s="70" t="s">
        <v>88</v>
      </c>
      <c r="F20" s="173">
        <f t="shared" si="0"/>
        <v>10.33</v>
      </c>
      <c r="G20" s="173"/>
      <c r="H20" s="174">
        <v>10.33</v>
      </c>
      <c r="I20" s="173"/>
      <c r="J20" s="47"/>
      <c r="K20" s="48"/>
      <c r="L20" s="173"/>
      <c r="M20" s="47"/>
      <c r="N20" s="48"/>
      <c r="O20" s="173"/>
      <c r="P20" s="173"/>
      <c r="Q20" s="173"/>
      <c r="R20" s="47"/>
      <c r="S20" s="48"/>
      <c r="T20" s="47"/>
    </row>
    <row r="21" spans="1:20" ht="23.25" customHeight="1">
      <c r="A21" s="70" t="s">
        <v>86</v>
      </c>
      <c r="B21" s="70" t="s">
        <v>89</v>
      </c>
      <c r="C21" s="46" t="s">
        <v>63</v>
      </c>
      <c r="D21" s="155">
        <v>701101</v>
      </c>
      <c r="E21" s="70" t="s">
        <v>90</v>
      </c>
      <c r="F21" s="173">
        <f t="shared" si="0"/>
        <v>94.565</v>
      </c>
      <c r="G21" s="173"/>
      <c r="H21" s="175">
        <v>94.565</v>
      </c>
      <c r="I21" s="47"/>
      <c r="J21" s="47"/>
      <c r="K21" s="48"/>
      <c r="L21" s="173"/>
      <c r="M21" s="47"/>
      <c r="N21" s="48"/>
      <c r="O21" s="173"/>
      <c r="P21" s="173"/>
      <c r="Q21" s="173"/>
      <c r="R21" s="47"/>
      <c r="S21" s="48"/>
      <c r="T21" s="47"/>
    </row>
    <row r="22" spans="1:20" ht="23.25" customHeight="1">
      <c r="A22" s="70" t="s">
        <v>86</v>
      </c>
      <c r="B22" s="70" t="s">
        <v>89</v>
      </c>
      <c r="C22" s="46" t="s">
        <v>65</v>
      </c>
      <c r="D22" s="155">
        <v>701101</v>
      </c>
      <c r="E22" s="70" t="s">
        <v>91</v>
      </c>
      <c r="F22" s="173">
        <f t="shared" si="0"/>
        <v>0.195</v>
      </c>
      <c r="G22" s="173"/>
      <c r="H22" s="175">
        <v>0.195</v>
      </c>
      <c r="I22" s="133"/>
      <c r="J22" s="47"/>
      <c r="K22" s="48"/>
      <c r="L22" s="173"/>
      <c r="M22" s="47"/>
      <c r="N22" s="48"/>
      <c r="O22" s="173"/>
      <c r="P22" s="173"/>
      <c r="Q22" s="173"/>
      <c r="R22" s="47"/>
      <c r="S22" s="48"/>
      <c r="T22" s="47"/>
    </row>
    <row r="23" spans="1:20" ht="23.25" customHeight="1">
      <c r="A23" s="70" t="s">
        <v>86</v>
      </c>
      <c r="B23" s="70" t="s">
        <v>89</v>
      </c>
      <c r="C23" s="46" t="s">
        <v>89</v>
      </c>
      <c r="D23" s="155">
        <v>701101</v>
      </c>
      <c r="E23" s="70" t="s">
        <v>92</v>
      </c>
      <c r="F23" s="173">
        <f t="shared" si="0"/>
        <v>59.47</v>
      </c>
      <c r="G23" s="173"/>
      <c r="H23" s="174">
        <v>59.47</v>
      </c>
      <c r="I23" s="173"/>
      <c r="J23" s="47"/>
      <c r="K23" s="48"/>
      <c r="L23" s="173"/>
      <c r="M23" s="47"/>
      <c r="N23" s="48"/>
      <c r="O23" s="173"/>
      <c r="P23" s="173"/>
      <c r="Q23" s="173"/>
      <c r="R23" s="47"/>
      <c r="S23" s="48"/>
      <c r="T23" s="47"/>
    </row>
    <row r="24" spans="1:20" ht="23.25" customHeight="1">
      <c r="A24" s="70" t="s">
        <v>86</v>
      </c>
      <c r="B24" s="70" t="s">
        <v>70</v>
      </c>
      <c r="C24" s="46" t="s">
        <v>63</v>
      </c>
      <c r="D24" s="155">
        <v>701101</v>
      </c>
      <c r="E24" s="70" t="s">
        <v>93</v>
      </c>
      <c r="F24" s="173">
        <f t="shared" si="0"/>
        <v>30.76</v>
      </c>
      <c r="G24" s="173"/>
      <c r="H24" s="174">
        <v>30.76</v>
      </c>
      <c r="I24" s="173"/>
      <c r="J24" s="47"/>
      <c r="K24" s="48"/>
      <c r="L24" s="173"/>
      <c r="M24" s="47"/>
      <c r="N24" s="48"/>
      <c r="O24" s="173"/>
      <c r="P24" s="173"/>
      <c r="Q24" s="173"/>
      <c r="R24" s="47"/>
      <c r="S24" s="48"/>
      <c r="T24" s="47"/>
    </row>
    <row r="25" spans="1:20" ht="23.25" customHeight="1">
      <c r="A25" s="70" t="s">
        <v>86</v>
      </c>
      <c r="B25" s="70" t="s">
        <v>70</v>
      </c>
      <c r="C25" s="46" t="s">
        <v>67</v>
      </c>
      <c r="D25" s="155">
        <v>701101</v>
      </c>
      <c r="E25" s="70" t="s">
        <v>94</v>
      </c>
      <c r="F25" s="173">
        <f t="shared" si="0"/>
        <v>92.39</v>
      </c>
      <c r="G25" s="173"/>
      <c r="H25" s="174">
        <v>92.39</v>
      </c>
      <c r="I25" s="173"/>
      <c r="J25" s="47"/>
      <c r="K25" s="48"/>
      <c r="L25" s="173"/>
      <c r="M25" s="47"/>
      <c r="N25" s="48"/>
      <c r="O25" s="173"/>
      <c r="P25" s="173"/>
      <c r="Q25" s="173"/>
      <c r="R25" s="47"/>
      <c r="S25" s="48"/>
      <c r="T25" s="47"/>
    </row>
    <row r="26" spans="1:20" ht="23.25" customHeight="1">
      <c r="A26" s="70" t="s">
        <v>86</v>
      </c>
      <c r="B26" s="70" t="s">
        <v>70</v>
      </c>
      <c r="C26" s="46" t="s">
        <v>95</v>
      </c>
      <c r="D26" s="155">
        <v>701101</v>
      </c>
      <c r="E26" s="70" t="s">
        <v>96</v>
      </c>
      <c r="F26" s="173">
        <f t="shared" si="0"/>
        <v>49.056</v>
      </c>
      <c r="G26" s="173"/>
      <c r="H26" s="174">
        <v>49.056</v>
      </c>
      <c r="I26" s="173"/>
      <c r="J26" s="47"/>
      <c r="K26" s="48"/>
      <c r="L26" s="173"/>
      <c r="M26" s="47"/>
      <c r="N26" s="48"/>
      <c r="O26" s="173"/>
      <c r="P26" s="173"/>
      <c r="Q26" s="173"/>
      <c r="R26" s="47"/>
      <c r="S26" s="48"/>
      <c r="T26" s="47"/>
    </row>
    <row r="27" spans="1:20" ht="23.25" customHeight="1">
      <c r="A27" s="70" t="s">
        <v>86</v>
      </c>
      <c r="B27" s="70" t="s">
        <v>97</v>
      </c>
      <c r="C27" s="46" t="s">
        <v>65</v>
      </c>
      <c r="D27" s="155">
        <v>701101</v>
      </c>
      <c r="E27" s="70" t="s">
        <v>98</v>
      </c>
      <c r="F27" s="173">
        <f t="shared" si="0"/>
        <v>6.96</v>
      </c>
      <c r="G27" s="173"/>
      <c r="H27" s="174">
        <v>6.96</v>
      </c>
      <c r="I27" s="173"/>
      <c r="J27" s="47"/>
      <c r="K27" s="48"/>
      <c r="L27" s="173"/>
      <c r="M27" s="47"/>
      <c r="N27" s="48"/>
      <c r="O27" s="173"/>
      <c r="P27" s="173"/>
      <c r="Q27" s="173"/>
      <c r="R27" s="47"/>
      <c r="S27" s="48"/>
      <c r="T27" s="47"/>
    </row>
    <row r="28" spans="1:20" ht="23.25" customHeight="1">
      <c r="A28" s="70" t="s">
        <v>86</v>
      </c>
      <c r="B28" s="70" t="s">
        <v>99</v>
      </c>
      <c r="C28" s="46" t="s">
        <v>65</v>
      </c>
      <c r="D28" s="155">
        <v>701101</v>
      </c>
      <c r="E28" s="70" t="s">
        <v>100</v>
      </c>
      <c r="F28" s="173">
        <f t="shared" si="0"/>
        <v>4.8</v>
      </c>
      <c r="G28" s="173"/>
      <c r="H28" s="174">
        <v>4.8</v>
      </c>
      <c r="I28" s="173"/>
      <c r="J28" s="47"/>
      <c r="K28" s="48"/>
      <c r="L28" s="173"/>
      <c r="M28" s="47"/>
      <c r="N28" s="48"/>
      <c r="O28" s="173"/>
      <c r="P28" s="173"/>
      <c r="Q28" s="173"/>
      <c r="R28" s="47"/>
      <c r="S28" s="48"/>
      <c r="T28" s="47"/>
    </row>
    <row r="29" spans="1:20" ht="23.25" customHeight="1">
      <c r="A29" s="70" t="s">
        <v>101</v>
      </c>
      <c r="B29" s="70" t="s">
        <v>73</v>
      </c>
      <c r="C29" s="46" t="s">
        <v>63</v>
      </c>
      <c r="D29" s="155">
        <v>701101</v>
      </c>
      <c r="E29" s="70" t="s">
        <v>102</v>
      </c>
      <c r="F29" s="173">
        <f t="shared" si="0"/>
        <v>15.81</v>
      </c>
      <c r="G29" s="173"/>
      <c r="H29" s="174">
        <v>15.81</v>
      </c>
      <c r="I29" s="173"/>
      <c r="J29" s="47"/>
      <c r="K29" s="48"/>
      <c r="L29" s="173"/>
      <c r="M29" s="47"/>
      <c r="N29" s="48"/>
      <c r="O29" s="173"/>
      <c r="P29" s="173"/>
      <c r="Q29" s="173"/>
      <c r="R29" s="47"/>
      <c r="S29" s="48"/>
      <c r="T29" s="47"/>
    </row>
    <row r="30" spans="1:20" ht="23.25" customHeight="1">
      <c r="A30" s="70" t="s">
        <v>101</v>
      </c>
      <c r="B30" s="70" t="s">
        <v>73</v>
      </c>
      <c r="C30" s="46" t="s">
        <v>65</v>
      </c>
      <c r="D30" s="155">
        <v>701101</v>
      </c>
      <c r="E30" s="70" t="s">
        <v>103</v>
      </c>
      <c r="F30" s="173">
        <f t="shared" si="0"/>
        <v>3.34</v>
      </c>
      <c r="G30" s="173"/>
      <c r="H30" s="174">
        <v>3.34</v>
      </c>
      <c r="I30" s="173"/>
      <c r="J30" s="47"/>
      <c r="K30" s="48"/>
      <c r="L30" s="173"/>
      <c r="M30" s="47"/>
      <c r="N30" s="48"/>
      <c r="O30" s="173"/>
      <c r="P30" s="173"/>
      <c r="Q30" s="173"/>
      <c r="R30" s="47"/>
      <c r="S30" s="48"/>
      <c r="T30" s="47"/>
    </row>
    <row r="31" spans="1:20" ht="23.25" customHeight="1">
      <c r="A31" s="70" t="s">
        <v>104</v>
      </c>
      <c r="B31" s="70" t="s">
        <v>105</v>
      </c>
      <c r="C31" s="46" t="s">
        <v>63</v>
      </c>
      <c r="D31" s="155" t="s">
        <v>71</v>
      </c>
      <c r="E31" s="70" t="s">
        <v>106</v>
      </c>
      <c r="F31" s="173">
        <f t="shared" si="0"/>
        <v>3</v>
      </c>
      <c r="G31" s="173"/>
      <c r="H31" s="174">
        <v>3</v>
      </c>
      <c r="I31" s="173"/>
      <c r="J31" s="47"/>
      <c r="K31" s="48"/>
      <c r="L31" s="173"/>
      <c r="M31" s="47"/>
      <c r="N31" s="48"/>
      <c r="O31" s="173"/>
      <c r="P31" s="173"/>
      <c r="Q31" s="173"/>
      <c r="R31" s="47"/>
      <c r="S31" s="48"/>
      <c r="T31" s="47"/>
    </row>
    <row r="32" spans="1:20" ht="23.25" customHeight="1">
      <c r="A32" s="70" t="s">
        <v>107</v>
      </c>
      <c r="B32" s="70" t="s">
        <v>63</v>
      </c>
      <c r="C32" s="46" t="s">
        <v>87</v>
      </c>
      <c r="D32" s="155">
        <v>701101</v>
      </c>
      <c r="E32" s="70" t="s">
        <v>108</v>
      </c>
      <c r="F32" s="173">
        <f t="shared" si="0"/>
        <v>374.64</v>
      </c>
      <c r="G32" s="173"/>
      <c r="H32" s="174">
        <v>374.64</v>
      </c>
      <c r="I32" s="173"/>
      <c r="J32" s="47"/>
      <c r="K32" s="48"/>
      <c r="L32" s="173"/>
      <c r="M32" s="47"/>
      <c r="N32" s="48"/>
      <c r="O32" s="173"/>
      <c r="P32" s="173"/>
      <c r="Q32" s="173"/>
      <c r="R32" s="47"/>
      <c r="S32" s="48"/>
      <c r="T32" s="47"/>
    </row>
    <row r="33" spans="1:20" ht="23.25" customHeight="1">
      <c r="A33" s="70" t="s">
        <v>107</v>
      </c>
      <c r="B33" s="70" t="s">
        <v>89</v>
      </c>
      <c r="C33" s="46" t="s">
        <v>63</v>
      </c>
      <c r="D33" s="155">
        <v>701101</v>
      </c>
      <c r="E33" s="70" t="s">
        <v>109</v>
      </c>
      <c r="F33" s="173">
        <f t="shared" si="0"/>
        <v>13</v>
      </c>
      <c r="G33" s="173"/>
      <c r="H33" s="174">
        <v>13</v>
      </c>
      <c r="I33" s="173"/>
      <c r="J33" s="47"/>
      <c r="K33" s="48"/>
      <c r="L33" s="173"/>
      <c r="M33" s="47"/>
      <c r="N33" s="48"/>
      <c r="O33" s="173"/>
      <c r="P33" s="173"/>
      <c r="Q33" s="173"/>
      <c r="R33" s="47"/>
      <c r="S33" s="48"/>
      <c r="T33" s="47"/>
    </row>
    <row r="34" spans="1:20" ht="23.25" customHeight="1">
      <c r="A34" s="70" t="s">
        <v>110</v>
      </c>
      <c r="B34" s="70" t="s">
        <v>63</v>
      </c>
      <c r="C34" s="46" t="s">
        <v>105</v>
      </c>
      <c r="D34" s="155">
        <v>701101</v>
      </c>
      <c r="E34" s="70" t="s">
        <v>111</v>
      </c>
      <c r="F34" s="173">
        <f t="shared" si="0"/>
        <v>20.81</v>
      </c>
      <c r="G34" s="173"/>
      <c r="H34" s="174">
        <v>20.81</v>
      </c>
      <c r="I34" s="173"/>
      <c r="J34" s="47"/>
      <c r="K34" s="48"/>
      <c r="L34" s="173"/>
      <c r="M34" s="47"/>
      <c r="N34" s="48"/>
      <c r="O34" s="173"/>
      <c r="P34" s="173"/>
      <c r="Q34" s="173"/>
      <c r="R34" s="47"/>
      <c r="S34" s="48"/>
      <c r="T34" s="47"/>
    </row>
    <row r="35" spans="1:20" ht="23.25" customHeight="1">
      <c r="A35" s="70" t="s">
        <v>110</v>
      </c>
      <c r="B35" s="70" t="s">
        <v>63</v>
      </c>
      <c r="C35" s="46" t="s">
        <v>112</v>
      </c>
      <c r="D35" s="155" t="s">
        <v>71</v>
      </c>
      <c r="E35" s="70" t="s">
        <v>113</v>
      </c>
      <c r="F35" s="173">
        <f t="shared" si="0"/>
        <v>0.558</v>
      </c>
      <c r="G35" s="173"/>
      <c r="H35" s="174">
        <v>0.558</v>
      </c>
      <c r="I35" s="173"/>
      <c r="J35" s="47"/>
      <c r="K35" s="48"/>
      <c r="L35" s="173"/>
      <c r="M35" s="47"/>
      <c r="N35" s="48"/>
      <c r="O35" s="173"/>
      <c r="P35" s="173"/>
      <c r="Q35" s="173"/>
      <c r="R35" s="47"/>
      <c r="S35" s="48"/>
      <c r="T35" s="47"/>
    </row>
    <row r="36" spans="1:20" ht="23.25" customHeight="1">
      <c r="A36" s="70" t="s">
        <v>110</v>
      </c>
      <c r="B36" s="70" t="s">
        <v>63</v>
      </c>
      <c r="C36" s="46" t="s">
        <v>87</v>
      </c>
      <c r="D36" s="155">
        <v>701101</v>
      </c>
      <c r="E36" s="70" t="s">
        <v>114</v>
      </c>
      <c r="F36" s="173">
        <f t="shared" si="0"/>
        <v>2.12</v>
      </c>
      <c r="G36" s="173"/>
      <c r="H36" s="174">
        <v>2.12</v>
      </c>
      <c r="I36" s="173"/>
      <c r="J36" s="47"/>
      <c r="K36" s="48"/>
      <c r="L36" s="173"/>
      <c r="M36" s="47"/>
      <c r="N36" s="48"/>
      <c r="O36" s="173"/>
      <c r="P36" s="173"/>
      <c r="Q36" s="173"/>
      <c r="R36" s="47"/>
      <c r="S36" s="48"/>
      <c r="T36" s="47"/>
    </row>
    <row r="37" spans="1:20" ht="23.25" customHeight="1">
      <c r="A37" s="70" t="s">
        <v>110</v>
      </c>
      <c r="B37" s="70" t="s">
        <v>67</v>
      </c>
      <c r="C37" s="46" t="s">
        <v>115</v>
      </c>
      <c r="D37" s="155" t="s">
        <v>71</v>
      </c>
      <c r="E37" s="70" t="s">
        <v>116</v>
      </c>
      <c r="F37" s="173">
        <f t="shared" si="0"/>
        <v>3</v>
      </c>
      <c r="G37" s="173"/>
      <c r="H37" s="174">
        <v>3</v>
      </c>
      <c r="I37" s="173"/>
      <c r="J37" s="47"/>
      <c r="K37" s="48"/>
      <c r="L37" s="173"/>
      <c r="M37" s="47"/>
      <c r="N37" s="48"/>
      <c r="O37" s="173"/>
      <c r="P37" s="173"/>
      <c r="Q37" s="173"/>
      <c r="R37" s="47"/>
      <c r="S37" s="48"/>
      <c r="T37" s="47"/>
    </row>
    <row r="38" spans="1:20" ht="23.25" customHeight="1">
      <c r="A38" s="70" t="s">
        <v>110</v>
      </c>
      <c r="B38" s="70" t="s">
        <v>117</v>
      </c>
      <c r="C38" s="46" t="s">
        <v>89</v>
      </c>
      <c r="D38" s="155">
        <v>701101</v>
      </c>
      <c r="E38" s="70" t="s">
        <v>118</v>
      </c>
      <c r="F38" s="173">
        <f t="shared" si="0"/>
        <v>58.09</v>
      </c>
      <c r="G38" s="173"/>
      <c r="H38" s="174">
        <v>58.09</v>
      </c>
      <c r="I38" s="173"/>
      <c r="J38" s="47"/>
      <c r="K38" s="48"/>
      <c r="L38" s="173"/>
      <c r="M38" s="47"/>
      <c r="N38" s="48"/>
      <c r="O38" s="173"/>
      <c r="P38" s="173"/>
      <c r="Q38" s="173"/>
      <c r="R38" s="47"/>
      <c r="S38" s="48"/>
      <c r="T38" s="47"/>
    </row>
    <row r="39" spans="1:20" ht="23.25" customHeight="1">
      <c r="A39" s="70" t="s">
        <v>119</v>
      </c>
      <c r="B39" s="70" t="s">
        <v>65</v>
      </c>
      <c r="C39" s="70" t="s">
        <v>63</v>
      </c>
      <c r="D39" s="155">
        <v>701101</v>
      </c>
      <c r="E39" s="70" t="s">
        <v>120</v>
      </c>
      <c r="F39" s="173">
        <f t="shared" si="0"/>
        <v>34.033</v>
      </c>
      <c r="G39" s="47"/>
      <c r="H39" s="175">
        <v>34.033</v>
      </c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8" s="56" customFormat="1" ht="12.75" customHeight="1">
      <c r="A40" s="176"/>
      <c r="B40" s="176"/>
      <c r="C40" s="176"/>
      <c r="D40" s="176"/>
      <c r="F40" s="177">
        <f>SUM(F8:F39)</f>
        <v>1344.8269999999995</v>
      </c>
      <c r="G40" s="177"/>
      <c r="H40" s="178">
        <f>SUM(H8:H39)</f>
        <v>1344.8269999999995</v>
      </c>
    </row>
    <row r="42" ht="12.75" customHeight="1">
      <c r="H42" s="179"/>
    </row>
    <row r="43" ht="12.75" customHeight="1">
      <c r="H43" s="179"/>
    </row>
    <row r="44" ht="12.75" customHeight="1">
      <c r="H44" s="179"/>
    </row>
    <row r="45" ht="12.75" customHeight="1">
      <c r="H45" s="179"/>
    </row>
  </sheetData>
  <sheetProtection/>
  <mergeCells count="20">
    <mergeCell ref="Q6:Q7"/>
    <mergeCell ref="R6:R7"/>
    <mergeCell ref="S5:S7"/>
    <mergeCell ref="T5:T7"/>
    <mergeCell ref="A1:D1"/>
    <mergeCell ref="A3:T3"/>
    <mergeCell ref="K5:L5"/>
    <mergeCell ref="D6:D7"/>
    <mergeCell ref="E6:E7"/>
    <mergeCell ref="F5:F7"/>
    <mergeCell ref="O6:O7"/>
    <mergeCell ref="P6:P7"/>
    <mergeCell ref="M5:M7"/>
    <mergeCell ref="N6:N7"/>
    <mergeCell ref="G5:G7"/>
    <mergeCell ref="H5:H7"/>
    <mergeCell ref="K6:K7"/>
    <mergeCell ref="L6:L7"/>
    <mergeCell ref="I5:I7"/>
    <mergeCell ref="J5:J7"/>
  </mergeCells>
  <printOptions horizontalCentered="1"/>
  <pageMargins left="0.43000000000000005" right="0.39" top="0.71" bottom="0.63" header="0.5" footer="0.5"/>
  <pageSetup horizontalDpi="600" verticalDpi="600" orientation="landscape" paperSize="9" scale="68"/>
  <ignoredErrors>
    <ignoredError sqref="A38:C39 A12:D12 A8:C11 A13:C15 A16:D16 A17:C17 A18:D18 A19:C30 A31:D31 A32:C34 A35:D35 A36:C36 A37:D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K12" sqref="K12"/>
    </sheetView>
  </sheetViews>
  <sheetFormatPr defaultColWidth="6.875" defaultRowHeight="12.75" customHeight="1"/>
  <cols>
    <col min="1" max="3" width="4.75390625" style="27" customWidth="1"/>
    <col min="4" max="4" width="9.125" style="27" customWidth="1"/>
    <col min="5" max="5" width="40.25390625" style="27" customWidth="1"/>
    <col min="6" max="8" width="12.75390625" style="152" customWidth="1"/>
    <col min="9" max="10" width="12.75390625" style="27" customWidth="1"/>
    <col min="11" max="12" width="8.00390625" style="27" customWidth="1"/>
    <col min="13" max="16384" width="6.875" style="27" customWidth="1"/>
  </cols>
  <sheetData>
    <row r="1" spans="1:4" ht="24" customHeight="1">
      <c r="A1" s="237"/>
      <c r="B1" s="237"/>
      <c r="C1" s="237"/>
      <c r="D1" s="237"/>
    </row>
    <row r="2" spans="1:10" ht="19.5" customHeight="1">
      <c r="A2" s="61"/>
      <c r="B2" s="153"/>
      <c r="C2" s="153"/>
      <c r="D2" s="153"/>
      <c r="E2" s="153"/>
      <c r="F2" s="154"/>
      <c r="G2" s="154"/>
      <c r="H2" s="154"/>
      <c r="I2" s="153"/>
      <c r="J2" s="157" t="s">
        <v>121</v>
      </c>
    </row>
    <row r="3" spans="1:10" ht="19.5" customHeight="1">
      <c r="A3" s="221" t="s">
        <v>122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2" ht="19.5" customHeight="1">
      <c r="A4" s="101" t="s">
        <v>5</v>
      </c>
      <c r="B4" s="101"/>
      <c r="C4" s="101"/>
      <c r="D4" s="101"/>
      <c r="E4" s="101"/>
      <c r="F4" s="154"/>
      <c r="G4" s="154"/>
      <c r="H4" s="154"/>
      <c r="I4" s="158"/>
      <c r="J4" s="33" t="s">
        <v>6</v>
      </c>
      <c r="K4" s="53"/>
      <c r="L4" s="53"/>
    </row>
    <row r="5" spans="1:12" ht="19.5" customHeight="1">
      <c r="A5" s="125" t="s">
        <v>38</v>
      </c>
      <c r="B5" s="125"/>
      <c r="C5" s="125"/>
      <c r="D5" s="125"/>
      <c r="E5" s="125"/>
      <c r="F5" s="239" t="s">
        <v>39</v>
      </c>
      <c r="G5" s="239" t="s">
        <v>123</v>
      </c>
      <c r="H5" s="238" t="s">
        <v>124</v>
      </c>
      <c r="I5" s="238" t="s">
        <v>125</v>
      </c>
      <c r="J5" s="238" t="s">
        <v>126</v>
      </c>
      <c r="K5" s="53"/>
      <c r="L5" s="53"/>
    </row>
    <row r="6" spans="1:12" ht="19.5" customHeight="1">
      <c r="A6" s="125" t="s">
        <v>49</v>
      </c>
      <c r="B6" s="125"/>
      <c r="C6" s="125"/>
      <c r="D6" s="238" t="s">
        <v>50</v>
      </c>
      <c r="E6" s="238" t="s">
        <v>127</v>
      </c>
      <c r="F6" s="239"/>
      <c r="G6" s="239"/>
      <c r="H6" s="238"/>
      <c r="I6" s="238"/>
      <c r="J6" s="238"/>
      <c r="K6" s="53"/>
      <c r="L6" s="53"/>
    </row>
    <row r="7" spans="1:12" ht="20.25" customHeight="1">
      <c r="A7" s="7" t="s">
        <v>59</v>
      </c>
      <c r="B7" s="7" t="s">
        <v>60</v>
      </c>
      <c r="C7" s="126" t="s">
        <v>61</v>
      </c>
      <c r="D7" s="238"/>
      <c r="E7" s="238"/>
      <c r="F7" s="239"/>
      <c r="G7" s="239"/>
      <c r="H7" s="238"/>
      <c r="I7" s="238"/>
      <c r="J7" s="238"/>
      <c r="K7" s="53"/>
      <c r="L7" s="53"/>
    </row>
    <row r="8" spans="1:10" ht="20.25" customHeight="1">
      <c r="A8" s="70" t="s">
        <v>62</v>
      </c>
      <c r="B8" s="70" t="s">
        <v>63</v>
      </c>
      <c r="C8" s="46" t="s">
        <v>63</v>
      </c>
      <c r="D8" s="155">
        <v>701101</v>
      </c>
      <c r="E8" s="70" t="s">
        <v>64</v>
      </c>
      <c r="F8" s="85">
        <f>G8+H8</f>
        <v>12.52</v>
      </c>
      <c r="G8" s="114">
        <v>12.52</v>
      </c>
      <c r="H8" s="120"/>
      <c r="I8" s="133"/>
      <c r="J8" s="133"/>
    </row>
    <row r="9" spans="1:10" ht="20.25" customHeight="1">
      <c r="A9" s="70" t="s">
        <v>62</v>
      </c>
      <c r="B9" s="70" t="s">
        <v>63</v>
      </c>
      <c r="C9" s="46" t="s">
        <v>65</v>
      </c>
      <c r="D9" s="155">
        <v>701101</v>
      </c>
      <c r="E9" s="70" t="s">
        <v>66</v>
      </c>
      <c r="F9" s="85">
        <f aca="true" t="shared" si="0" ref="F9:F14">G9+H9</f>
        <v>2</v>
      </c>
      <c r="G9" s="120"/>
      <c r="H9" s="114">
        <v>2</v>
      </c>
      <c r="I9" s="133"/>
      <c r="J9" s="133"/>
    </row>
    <row r="10" spans="1:10" ht="20.25" customHeight="1">
      <c r="A10" s="70" t="s">
        <v>62</v>
      </c>
      <c r="B10" s="70" t="s">
        <v>67</v>
      </c>
      <c r="C10" s="46" t="s">
        <v>63</v>
      </c>
      <c r="D10" s="155">
        <v>701101</v>
      </c>
      <c r="E10" s="70" t="s">
        <v>68</v>
      </c>
      <c r="F10" s="85">
        <f t="shared" si="0"/>
        <v>339.96</v>
      </c>
      <c r="G10" s="114">
        <v>339.96</v>
      </c>
      <c r="H10" s="120"/>
      <c r="I10" s="133"/>
      <c r="J10" s="133"/>
    </row>
    <row r="11" spans="1:10" ht="24" customHeight="1">
      <c r="A11" s="70" t="s">
        <v>62</v>
      </c>
      <c r="B11" s="70" t="s">
        <v>67</v>
      </c>
      <c r="C11" s="46" t="s">
        <v>65</v>
      </c>
      <c r="D11" s="155">
        <v>701101</v>
      </c>
      <c r="E11" s="70" t="s">
        <v>69</v>
      </c>
      <c r="F11" s="85">
        <f t="shared" si="0"/>
        <v>28</v>
      </c>
      <c r="G11" s="120"/>
      <c r="H11" s="114">
        <v>28</v>
      </c>
      <c r="I11" s="133"/>
      <c r="J11" s="133"/>
    </row>
    <row r="12" spans="1:10" ht="20.25" customHeight="1">
      <c r="A12" s="70" t="s">
        <v>62</v>
      </c>
      <c r="B12" s="70" t="s">
        <v>67</v>
      </c>
      <c r="C12" s="46" t="s">
        <v>70</v>
      </c>
      <c r="D12" s="155" t="s">
        <v>71</v>
      </c>
      <c r="E12" s="102" t="s">
        <v>72</v>
      </c>
      <c r="F12" s="85">
        <f t="shared" si="0"/>
        <v>8</v>
      </c>
      <c r="G12" s="120"/>
      <c r="H12" s="114">
        <v>8</v>
      </c>
      <c r="I12" s="133"/>
      <c r="J12" s="133"/>
    </row>
    <row r="13" spans="1:10" ht="20.25" customHeight="1">
      <c r="A13" s="70" t="s">
        <v>62</v>
      </c>
      <c r="B13" s="70" t="s">
        <v>73</v>
      </c>
      <c r="C13" s="46" t="s">
        <v>65</v>
      </c>
      <c r="D13" s="155">
        <v>701101</v>
      </c>
      <c r="E13" s="70" t="s">
        <v>74</v>
      </c>
      <c r="F13" s="85">
        <f t="shared" si="0"/>
        <v>3</v>
      </c>
      <c r="G13" s="120"/>
      <c r="H13" s="114">
        <v>3</v>
      </c>
      <c r="I13" s="133"/>
      <c r="J13" s="133"/>
    </row>
    <row r="14" spans="1:10" ht="20.25" customHeight="1">
      <c r="A14" s="70" t="s">
        <v>62</v>
      </c>
      <c r="B14" s="70" t="s">
        <v>75</v>
      </c>
      <c r="C14" s="46" t="s">
        <v>63</v>
      </c>
      <c r="D14" s="155">
        <v>701101</v>
      </c>
      <c r="E14" s="70" t="s">
        <v>76</v>
      </c>
      <c r="F14" s="85">
        <f t="shared" si="0"/>
        <v>20.6</v>
      </c>
      <c r="G14" s="114">
        <v>20.6</v>
      </c>
      <c r="H14" s="120"/>
      <c r="I14" s="133"/>
      <c r="J14" s="133"/>
    </row>
    <row r="15" spans="1:10" ht="20.25" customHeight="1">
      <c r="A15" s="70" t="s">
        <v>62</v>
      </c>
      <c r="B15" s="70" t="s">
        <v>77</v>
      </c>
      <c r="C15" s="46" t="s">
        <v>63</v>
      </c>
      <c r="D15" s="155">
        <v>701101</v>
      </c>
      <c r="E15" s="70" t="s">
        <v>78</v>
      </c>
      <c r="F15" s="85">
        <f aca="true" t="shared" si="1" ref="F15:F39">G15+H15</f>
        <v>15.81</v>
      </c>
      <c r="G15" s="114">
        <v>15.81</v>
      </c>
      <c r="H15" s="120"/>
      <c r="I15" s="133"/>
      <c r="J15" s="133"/>
    </row>
    <row r="16" spans="1:10" ht="20.25" customHeight="1">
      <c r="A16" s="70" t="s">
        <v>62</v>
      </c>
      <c r="B16" s="70" t="s">
        <v>77</v>
      </c>
      <c r="C16" s="46" t="s">
        <v>65</v>
      </c>
      <c r="D16" s="155" t="s">
        <v>71</v>
      </c>
      <c r="E16" s="70" t="s">
        <v>79</v>
      </c>
      <c r="F16" s="85">
        <f t="shared" si="1"/>
        <v>6</v>
      </c>
      <c r="H16" s="115">
        <v>6</v>
      </c>
      <c r="I16" s="133"/>
      <c r="J16" s="133"/>
    </row>
    <row r="17" spans="1:10" ht="20.25" customHeight="1">
      <c r="A17" s="70" t="s">
        <v>80</v>
      </c>
      <c r="B17" s="70" t="s">
        <v>70</v>
      </c>
      <c r="C17" s="46" t="s">
        <v>67</v>
      </c>
      <c r="D17" s="155">
        <v>701101</v>
      </c>
      <c r="E17" s="70" t="s">
        <v>81</v>
      </c>
      <c r="F17" s="85">
        <f t="shared" si="1"/>
        <v>4.25</v>
      </c>
      <c r="G17" s="115">
        <v>4.25</v>
      </c>
      <c r="H17" s="120"/>
      <c r="I17" s="133"/>
      <c r="J17" s="133"/>
    </row>
    <row r="18" spans="1:10" ht="20.25" customHeight="1">
      <c r="A18" s="70" t="s">
        <v>82</v>
      </c>
      <c r="B18" s="70" t="s">
        <v>63</v>
      </c>
      <c r="C18" s="46" t="s">
        <v>63</v>
      </c>
      <c r="D18" s="155" t="s">
        <v>71</v>
      </c>
      <c r="E18" s="70" t="s">
        <v>83</v>
      </c>
      <c r="F18" s="84">
        <f t="shared" si="1"/>
        <v>9.4</v>
      </c>
      <c r="G18" s="115">
        <v>9.4</v>
      </c>
      <c r="H18" s="120"/>
      <c r="I18" s="133"/>
      <c r="J18" s="133"/>
    </row>
    <row r="19" spans="1:10" ht="20.25" customHeight="1">
      <c r="A19" s="70" t="s">
        <v>82</v>
      </c>
      <c r="B19" s="70" t="s">
        <v>63</v>
      </c>
      <c r="C19" s="46" t="s">
        <v>84</v>
      </c>
      <c r="D19" s="155">
        <v>701101</v>
      </c>
      <c r="E19" s="70" t="s">
        <v>85</v>
      </c>
      <c r="F19" s="84">
        <f t="shared" si="1"/>
        <v>18.36</v>
      </c>
      <c r="G19" s="115">
        <v>18.36</v>
      </c>
      <c r="H19" s="120"/>
      <c r="I19" s="133"/>
      <c r="J19" s="133"/>
    </row>
    <row r="20" spans="1:10" ht="20.25" customHeight="1">
      <c r="A20" s="70" t="s">
        <v>86</v>
      </c>
      <c r="B20" s="70" t="s">
        <v>63</v>
      </c>
      <c r="C20" s="46" t="s">
        <v>87</v>
      </c>
      <c r="D20" s="155">
        <v>701101</v>
      </c>
      <c r="E20" s="70" t="s">
        <v>88</v>
      </c>
      <c r="F20" s="84">
        <f t="shared" si="1"/>
        <v>10.33</v>
      </c>
      <c r="G20" s="115">
        <v>10.33</v>
      </c>
      <c r="H20" s="120"/>
      <c r="I20" s="133"/>
      <c r="J20" s="133"/>
    </row>
    <row r="21" spans="1:10" ht="20.25" customHeight="1">
      <c r="A21" s="70" t="s">
        <v>86</v>
      </c>
      <c r="B21" s="70" t="s">
        <v>89</v>
      </c>
      <c r="C21" s="46" t="s">
        <v>63</v>
      </c>
      <c r="D21" s="155">
        <v>701101</v>
      </c>
      <c r="E21" s="70" t="s">
        <v>90</v>
      </c>
      <c r="F21" s="84">
        <f t="shared" si="1"/>
        <v>94.565</v>
      </c>
      <c r="G21" s="114">
        <v>94.565</v>
      </c>
      <c r="H21" s="120"/>
      <c r="I21" s="133"/>
      <c r="J21" s="133"/>
    </row>
    <row r="22" spans="1:10" ht="20.25" customHeight="1">
      <c r="A22" s="70" t="s">
        <v>86</v>
      </c>
      <c r="B22" s="70" t="s">
        <v>89</v>
      </c>
      <c r="C22" s="46" t="s">
        <v>65</v>
      </c>
      <c r="D22" s="155">
        <v>701101</v>
      </c>
      <c r="E22" s="70" t="s">
        <v>91</v>
      </c>
      <c r="F22" s="84">
        <f t="shared" si="1"/>
        <v>0.195</v>
      </c>
      <c r="G22" s="114">
        <v>0.195</v>
      </c>
      <c r="H22" s="120"/>
      <c r="I22" s="133"/>
      <c r="J22" s="133"/>
    </row>
    <row r="23" spans="1:10" ht="20.25" customHeight="1">
      <c r="A23" s="70" t="s">
        <v>86</v>
      </c>
      <c r="B23" s="70" t="s">
        <v>89</v>
      </c>
      <c r="C23" s="46" t="s">
        <v>89</v>
      </c>
      <c r="D23" s="155">
        <v>701101</v>
      </c>
      <c r="E23" s="70" t="s">
        <v>92</v>
      </c>
      <c r="F23" s="84">
        <f t="shared" si="1"/>
        <v>59.47</v>
      </c>
      <c r="G23" s="114">
        <v>59.47</v>
      </c>
      <c r="H23" s="120"/>
      <c r="I23" s="133"/>
      <c r="J23" s="133"/>
    </row>
    <row r="24" spans="1:10" ht="20.25" customHeight="1">
      <c r="A24" s="70" t="s">
        <v>86</v>
      </c>
      <c r="B24" s="70" t="s">
        <v>70</v>
      </c>
      <c r="C24" s="46" t="s">
        <v>63</v>
      </c>
      <c r="D24" s="155">
        <v>701101</v>
      </c>
      <c r="E24" s="70" t="s">
        <v>93</v>
      </c>
      <c r="F24" s="84">
        <f t="shared" si="1"/>
        <v>30.76</v>
      </c>
      <c r="G24" s="120"/>
      <c r="H24" s="115">
        <v>30.76</v>
      </c>
      <c r="I24" s="133"/>
      <c r="J24" s="133"/>
    </row>
    <row r="25" spans="1:10" ht="20.25" customHeight="1">
      <c r="A25" s="70" t="s">
        <v>86</v>
      </c>
      <c r="B25" s="70" t="s">
        <v>70</v>
      </c>
      <c r="C25" s="46" t="s">
        <v>67</v>
      </c>
      <c r="D25" s="155">
        <v>701101</v>
      </c>
      <c r="E25" s="70" t="s">
        <v>94</v>
      </c>
      <c r="F25" s="84">
        <f t="shared" si="1"/>
        <v>92.39</v>
      </c>
      <c r="G25" s="120"/>
      <c r="H25" s="115">
        <v>92.39</v>
      </c>
      <c r="I25" s="133"/>
      <c r="J25" s="133"/>
    </row>
    <row r="26" spans="1:10" ht="20.25" customHeight="1">
      <c r="A26" s="70" t="s">
        <v>86</v>
      </c>
      <c r="B26" s="70" t="s">
        <v>70</v>
      </c>
      <c r="C26" s="46" t="s">
        <v>95</v>
      </c>
      <c r="D26" s="155">
        <v>701101</v>
      </c>
      <c r="E26" s="70" t="s">
        <v>96</v>
      </c>
      <c r="F26" s="84">
        <f t="shared" si="1"/>
        <v>49.056</v>
      </c>
      <c r="G26" s="120"/>
      <c r="H26" s="115">
        <v>49.056</v>
      </c>
      <c r="I26" s="133"/>
      <c r="J26" s="133"/>
    </row>
    <row r="27" spans="1:10" ht="20.25" customHeight="1">
      <c r="A27" s="70" t="s">
        <v>86</v>
      </c>
      <c r="B27" s="70" t="s">
        <v>97</v>
      </c>
      <c r="C27" s="46" t="s">
        <v>65</v>
      </c>
      <c r="D27" s="155">
        <v>701101</v>
      </c>
      <c r="E27" s="70" t="s">
        <v>98</v>
      </c>
      <c r="F27" s="84">
        <f t="shared" si="1"/>
        <v>6.96</v>
      </c>
      <c r="G27" s="120"/>
      <c r="H27" s="115">
        <v>6.96</v>
      </c>
      <c r="I27" s="133"/>
      <c r="J27" s="133"/>
    </row>
    <row r="28" spans="1:10" ht="20.25" customHeight="1">
      <c r="A28" s="70" t="s">
        <v>86</v>
      </c>
      <c r="B28" s="70" t="s">
        <v>99</v>
      </c>
      <c r="C28" s="46" t="s">
        <v>65</v>
      </c>
      <c r="D28" s="155">
        <v>701101</v>
      </c>
      <c r="E28" s="70" t="s">
        <v>100</v>
      </c>
      <c r="F28" s="85">
        <f t="shared" si="1"/>
        <v>4.8</v>
      </c>
      <c r="G28" s="120"/>
      <c r="H28" s="114">
        <v>4.8</v>
      </c>
      <c r="I28" s="133"/>
      <c r="J28" s="133"/>
    </row>
    <row r="29" spans="1:10" ht="20.25" customHeight="1">
      <c r="A29" s="70" t="s">
        <v>101</v>
      </c>
      <c r="B29" s="70" t="s">
        <v>73</v>
      </c>
      <c r="C29" s="46" t="s">
        <v>63</v>
      </c>
      <c r="D29" s="155">
        <v>701101</v>
      </c>
      <c r="E29" s="70" t="s">
        <v>102</v>
      </c>
      <c r="F29" s="85">
        <f t="shared" si="1"/>
        <v>15.81</v>
      </c>
      <c r="G29" s="114">
        <v>15.81</v>
      </c>
      <c r="H29" s="120"/>
      <c r="I29" s="133"/>
      <c r="J29" s="133"/>
    </row>
    <row r="30" spans="1:10" ht="20.25" customHeight="1">
      <c r="A30" s="70" t="s">
        <v>101</v>
      </c>
      <c r="B30" s="70" t="s">
        <v>73</v>
      </c>
      <c r="C30" s="46" t="s">
        <v>65</v>
      </c>
      <c r="D30" s="155">
        <v>701101</v>
      </c>
      <c r="E30" s="70" t="s">
        <v>103</v>
      </c>
      <c r="F30" s="84">
        <f t="shared" si="1"/>
        <v>3.34</v>
      </c>
      <c r="G30" s="114">
        <v>3.34</v>
      </c>
      <c r="H30" s="120"/>
      <c r="I30" s="133"/>
      <c r="J30" s="133"/>
    </row>
    <row r="31" spans="1:10" ht="20.25" customHeight="1">
      <c r="A31" s="70" t="s">
        <v>104</v>
      </c>
      <c r="B31" s="70" t="s">
        <v>105</v>
      </c>
      <c r="C31" s="46" t="s">
        <v>63</v>
      </c>
      <c r="D31" s="155" t="s">
        <v>71</v>
      </c>
      <c r="E31" s="70" t="s">
        <v>106</v>
      </c>
      <c r="F31" s="85">
        <f t="shared" si="1"/>
        <v>3</v>
      </c>
      <c r="G31" s="120"/>
      <c r="H31" s="115">
        <v>3</v>
      </c>
      <c r="I31" s="133"/>
      <c r="J31" s="133"/>
    </row>
    <row r="32" spans="1:10" ht="20.25" customHeight="1">
      <c r="A32" s="70" t="s">
        <v>107</v>
      </c>
      <c r="B32" s="70" t="s">
        <v>63</v>
      </c>
      <c r="C32" s="46" t="s">
        <v>87</v>
      </c>
      <c r="D32" s="155">
        <v>701101</v>
      </c>
      <c r="E32" s="70" t="s">
        <v>108</v>
      </c>
      <c r="F32" s="85">
        <f t="shared" si="1"/>
        <v>374.64</v>
      </c>
      <c r="G32" s="114">
        <v>374.64</v>
      </c>
      <c r="H32" s="120"/>
      <c r="I32" s="133"/>
      <c r="J32" s="133"/>
    </row>
    <row r="33" spans="1:10" ht="20.25" customHeight="1">
      <c r="A33" s="70" t="s">
        <v>107</v>
      </c>
      <c r="B33" s="70" t="s">
        <v>89</v>
      </c>
      <c r="C33" s="46" t="s">
        <v>63</v>
      </c>
      <c r="D33" s="155">
        <v>701101</v>
      </c>
      <c r="E33" s="70" t="s">
        <v>109</v>
      </c>
      <c r="F33" s="85">
        <f t="shared" si="1"/>
        <v>13</v>
      </c>
      <c r="G33" s="120"/>
      <c r="H33" s="115">
        <v>13</v>
      </c>
      <c r="I33" s="133"/>
      <c r="J33" s="133"/>
    </row>
    <row r="34" spans="1:10" ht="20.25" customHeight="1">
      <c r="A34" s="70" t="s">
        <v>110</v>
      </c>
      <c r="B34" s="70" t="s">
        <v>63</v>
      </c>
      <c r="C34" s="46" t="s">
        <v>105</v>
      </c>
      <c r="D34" s="155">
        <v>701101</v>
      </c>
      <c r="E34" s="70" t="s">
        <v>111</v>
      </c>
      <c r="F34" s="85">
        <f t="shared" si="1"/>
        <v>20.81</v>
      </c>
      <c r="G34" s="114">
        <v>20.81</v>
      </c>
      <c r="H34" s="120"/>
      <c r="I34" s="133"/>
      <c r="J34" s="133"/>
    </row>
    <row r="35" spans="1:10" ht="20.25" customHeight="1">
      <c r="A35" s="70" t="s">
        <v>110</v>
      </c>
      <c r="B35" s="70" t="s">
        <v>63</v>
      </c>
      <c r="C35" s="46" t="s">
        <v>112</v>
      </c>
      <c r="D35" s="155" t="s">
        <v>71</v>
      </c>
      <c r="E35" s="70" t="s">
        <v>113</v>
      </c>
      <c r="F35" s="84">
        <f t="shared" si="1"/>
        <v>0.558</v>
      </c>
      <c r="G35" s="115">
        <v>0.558</v>
      </c>
      <c r="H35" s="120"/>
      <c r="I35" s="133"/>
      <c r="J35" s="133"/>
    </row>
    <row r="36" spans="1:10" ht="20.25" customHeight="1">
      <c r="A36" s="70" t="s">
        <v>110</v>
      </c>
      <c r="B36" s="70" t="s">
        <v>63</v>
      </c>
      <c r="C36" s="46" t="s">
        <v>87</v>
      </c>
      <c r="D36" s="155">
        <v>701101</v>
      </c>
      <c r="E36" s="70" t="s">
        <v>114</v>
      </c>
      <c r="F36" s="85">
        <f t="shared" si="1"/>
        <v>2.12</v>
      </c>
      <c r="G36" s="114">
        <v>2.12</v>
      </c>
      <c r="H36" s="120"/>
      <c r="I36" s="133"/>
      <c r="J36" s="133"/>
    </row>
    <row r="37" spans="1:10" ht="20.25" customHeight="1">
      <c r="A37" s="70" t="s">
        <v>110</v>
      </c>
      <c r="B37" s="70" t="s">
        <v>67</v>
      </c>
      <c r="C37" s="46" t="s">
        <v>115</v>
      </c>
      <c r="D37" s="155" t="s">
        <v>71</v>
      </c>
      <c r="E37" s="70" t="s">
        <v>116</v>
      </c>
      <c r="F37" s="85">
        <f t="shared" si="1"/>
        <v>3</v>
      </c>
      <c r="G37" s="120"/>
      <c r="H37" s="115">
        <v>3</v>
      </c>
      <c r="I37" s="133"/>
      <c r="J37" s="133"/>
    </row>
    <row r="38" spans="1:10" ht="20.25" customHeight="1">
      <c r="A38" s="70" t="s">
        <v>110</v>
      </c>
      <c r="B38" s="70" t="s">
        <v>117</v>
      </c>
      <c r="C38" s="46" t="s">
        <v>89</v>
      </c>
      <c r="D38" s="155">
        <v>701101</v>
      </c>
      <c r="E38" s="70" t="s">
        <v>118</v>
      </c>
      <c r="F38" s="85">
        <f t="shared" si="1"/>
        <v>58.09</v>
      </c>
      <c r="G38" s="114">
        <v>58.09</v>
      </c>
      <c r="H38" s="120"/>
      <c r="I38" s="133"/>
      <c r="J38" s="133"/>
    </row>
    <row r="39" spans="1:10" ht="20.25" customHeight="1">
      <c r="A39" s="70" t="s">
        <v>119</v>
      </c>
      <c r="B39" s="70" t="s">
        <v>65</v>
      </c>
      <c r="C39" s="46" t="s">
        <v>63</v>
      </c>
      <c r="D39" s="155">
        <v>701101</v>
      </c>
      <c r="E39" s="70" t="s">
        <v>120</v>
      </c>
      <c r="F39" s="85">
        <f t="shared" si="1"/>
        <v>34.033</v>
      </c>
      <c r="G39" s="114">
        <v>34.033</v>
      </c>
      <c r="H39" s="120"/>
      <c r="I39" s="133"/>
      <c r="J39" s="133"/>
    </row>
    <row r="40" spans="6:8" s="151" customFormat="1" ht="18.75" customHeight="1">
      <c r="F40" s="156">
        <f>SUM(F8:F39)</f>
        <v>1344.8269999999995</v>
      </c>
      <c r="G40" s="156">
        <f>SUM(G8:G39)</f>
        <v>1094.8609999999999</v>
      </c>
      <c r="H40" s="156">
        <f>SUM(H8:H39)</f>
        <v>249.96600000000004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  <ignoredErrors>
    <ignoredError sqref="A8:C39 D31:D38 D12:D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selection activeCell="B13" sqref="B13"/>
    </sheetView>
  </sheetViews>
  <sheetFormatPr defaultColWidth="6.875" defaultRowHeight="20.25" customHeight="1"/>
  <cols>
    <col min="1" max="1" width="40.125" style="27" customWidth="1"/>
    <col min="2" max="2" width="18.625" style="27" customWidth="1"/>
    <col min="3" max="3" width="31.00390625" style="27" customWidth="1"/>
    <col min="4" max="8" width="12.25390625" style="27" customWidth="1"/>
    <col min="9" max="34" width="6.50390625" style="27" customWidth="1"/>
    <col min="35" max="35" width="6.25390625" style="27" customWidth="1"/>
    <col min="36" max="38" width="6.875" style="27" customWidth="1"/>
    <col min="39" max="41" width="6.25390625" style="27" customWidth="1"/>
    <col min="42" max="253" width="8.00390625" style="27" customWidth="1"/>
    <col min="254" max="16384" width="6.875" style="27" customWidth="1"/>
  </cols>
  <sheetData>
    <row r="1" ht="20.25" customHeight="1">
      <c r="A1" s="82"/>
    </row>
    <row r="2" spans="1:34" ht="20.25" customHeight="1">
      <c r="A2" s="124"/>
      <c r="B2" s="124"/>
      <c r="C2" s="124"/>
      <c r="D2" s="124"/>
      <c r="E2" s="124"/>
      <c r="F2" s="124"/>
      <c r="G2" s="124"/>
      <c r="H2" s="63" t="s">
        <v>128</v>
      </c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</row>
    <row r="3" spans="1:34" ht="20.25" customHeight="1">
      <c r="A3" s="221" t="s">
        <v>129</v>
      </c>
      <c r="B3" s="221"/>
      <c r="C3" s="221"/>
      <c r="D3" s="221"/>
      <c r="E3" s="221"/>
      <c r="F3" s="221"/>
      <c r="G3" s="221"/>
      <c r="H3" s="221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</row>
    <row r="4" spans="1:34" ht="20.25" customHeight="1">
      <c r="A4" s="101" t="s">
        <v>5</v>
      </c>
      <c r="B4" s="101"/>
      <c r="C4" s="61"/>
      <c r="D4" s="61"/>
      <c r="E4" s="61"/>
      <c r="F4" s="61"/>
      <c r="G4" s="61"/>
      <c r="H4" s="33" t="s">
        <v>6</v>
      </c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</row>
    <row r="5" spans="1:34" ht="20.25" customHeight="1">
      <c r="A5" s="125" t="s">
        <v>7</v>
      </c>
      <c r="B5" s="125"/>
      <c r="C5" s="125" t="s">
        <v>8</v>
      </c>
      <c r="D5" s="125"/>
      <c r="E5" s="125"/>
      <c r="F5" s="125"/>
      <c r="G5" s="125"/>
      <c r="H5" s="125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</row>
    <row r="6" spans="1:34" s="123" customFormat="1" ht="37.5" customHeight="1">
      <c r="A6" s="126" t="s">
        <v>9</v>
      </c>
      <c r="B6" s="127" t="s">
        <v>10</v>
      </c>
      <c r="C6" s="126" t="s">
        <v>9</v>
      </c>
      <c r="D6" s="126" t="s">
        <v>39</v>
      </c>
      <c r="E6" s="127" t="s">
        <v>130</v>
      </c>
      <c r="F6" s="128" t="s">
        <v>131</v>
      </c>
      <c r="G6" s="126" t="s">
        <v>132</v>
      </c>
      <c r="H6" s="128" t="s">
        <v>133</v>
      </c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ht="24.75" customHeight="1">
      <c r="A7" s="129" t="s">
        <v>134</v>
      </c>
      <c r="B7" s="130">
        <v>1344.83</v>
      </c>
      <c r="C7" s="131" t="s">
        <v>135</v>
      </c>
      <c r="D7" s="130">
        <f>SUM(D8:D16)</f>
        <v>1344.83</v>
      </c>
      <c r="E7" s="130">
        <f>SUM(E8:E16)</f>
        <v>1344.83</v>
      </c>
      <c r="F7" s="133"/>
      <c r="G7" s="133"/>
      <c r="H7" s="132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</row>
    <row r="8" spans="1:34" ht="24.75" customHeight="1">
      <c r="A8" s="129" t="s">
        <v>136</v>
      </c>
      <c r="B8" s="130">
        <v>1344.83</v>
      </c>
      <c r="C8" s="134" t="s">
        <v>137</v>
      </c>
      <c r="D8" s="135">
        <v>435.88</v>
      </c>
      <c r="E8" s="135">
        <v>435.88</v>
      </c>
      <c r="F8" s="133"/>
      <c r="G8" s="133"/>
      <c r="H8" s="132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</row>
    <row r="9" spans="1:34" ht="24.75" customHeight="1">
      <c r="A9" s="129" t="s">
        <v>138</v>
      </c>
      <c r="B9" s="132"/>
      <c r="C9" s="134" t="s">
        <v>139</v>
      </c>
      <c r="D9" s="135">
        <v>4.25</v>
      </c>
      <c r="E9" s="135">
        <v>4.25</v>
      </c>
      <c r="F9" s="133"/>
      <c r="G9" s="133"/>
      <c r="H9" s="132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</row>
    <row r="10" spans="1:34" ht="24.75" customHeight="1">
      <c r="A10" s="129" t="s">
        <v>140</v>
      </c>
      <c r="B10" s="136"/>
      <c r="C10" s="134" t="s">
        <v>141</v>
      </c>
      <c r="D10" s="135">
        <v>348.54</v>
      </c>
      <c r="E10" s="135">
        <v>348.54</v>
      </c>
      <c r="F10" s="133"/>
      <c r="G10" s="133"/>
      <c r="H10" s="132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</row>
    <row r="11" spans="1:34" ht="24.75" customHeight="1">
      <c r="A11" s="129" t="s">
        <v>142</v>
      </c>
      <c r="B11" s="195">
        <f>B12</f>
        <v>0</v>
      </c>
      <c r="C11" s="134" t="s">
        <v>143</v>
      </c>
      <c r="D11" s="135">
        <v>27.76</v>
      </c>
      <c r="E11" s="135">
        <v>27.76</v>
      </c>
      <c r="F11" s="133"/>
      <c r="G11" s="133"/>
      <c r="H11" s="132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</row>
    <row r="12" spans="1:34" ht="24.75" customHeight="1">
      <c r="A12" s="129" t="s">
        <v>136</v>
      </c>
      <c r="B12" s="130"/>
      <c r="C12" s="134" t="s">
        <v>144</v>
      </c>
      <c r="D12" s="135">
        <v>19.15</v>
      </c>
      <c r="E12" s="135">
        <v>19.15</v>
      </c>
      <c r="F12" s="133"/>
      <c r="G12" s="133"/>
      <c r="H12" s="132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</row>
    <row r="13" spans="1:34" ht="24.75" customHeight="1">
      <c r="A13" s="129" t="s">
        <v>138</v>
      </c>
      <c r="B13" s="130"/>
      <c r="C13" s="134" t="s">
        <v>145</v>
      </c>
      <c r="D13" s="135">
        <v>387.64</v>
      </c>
      <c r="E13" s="135">
        <v>387.64</v>
      </c>
      <c r="F13" s="133"/>
      <c r="G13" s="133"/>
      <c r="H13" s="132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</row>
    <row r="14" spans="1:34" ht="24.75" customHeight="1">
      <c r="A14" s="129" t="s">
        <v>140</v>
      </c>
      <c r="B14" s="130"/>
      <c r="C14" s="134" t="s">
        <v>146</v>
      </c>
      <c r="D14" s="135">
        <v>84.58</v>
      </c>
      <c r="E14" s="135">
        <v>84.58</v>
      </c>
      <c r="F14" s="133"/>
      <c r="G14" s="133"/>
      <c r="H14" s="132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</row>
    <row r="15" spans="1:34" ht="24.75" customHeight="1">
      <c r="A15" s="129" t="s">
        <v>147</v>
      </c>
      <c r="B15" s="135"/>
      <c r="C15" s="134" t="s">
        <v>148</v>
      </c>
      <c r="D15" s="135">
        <v>34.03</v>
      </c>
      <c r="E15" s="135">
        <v>34.03</v>
      </c>
      <c r="F15" s="133"/>
      <c r="G15" s="133"/>
      <c r="H15" s="132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</row>
    <row r="16" spans="1:34" ht="24.75" customHeight="1">
      <c r="A16" s="137"/>
      <c r="B16" s="138"/>
      <c r="C16" s="134" t="s">
        <v>149</v>
      </c>
      <c r="D16" s="135">
        <v>3</v>
      </c>
      <c r="E16" s="135">
        <v>3</v>
      </c>
      <c r="F16" s="136"/>
      <c r="G16" s="136"/>
      <c r="H16" s="136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</row>
    <row r="17" spans="1:34" ht="24.75" customHeight="1">
      <c r="A17" s="134"/>
      <c r="B17" s="136"/>
      <c r="C17" s="134" t="s">
        <v>150</v>
      </c>
      <c r="D17" s="139"/>
      <c r="E17" s="140"/>
      <c r="F17" s="140"/>
      <c r="G17" s="140"/>
      <c r="H17" s="136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</row>
    <row r="18" spans="1:34" ht="24.75" customHeight="1">
      <c r="A18" s="134"/>
      <c r="B18" s="141"/>
      <c r="C18" s="134"/>
      <c r="D18" s="142"/>
      <c r="E18" s="143"/>
      <c r="F18" s="143"/>
      <c r="G18" s="143"/>
      <c r="H18" s="143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</row>
    <row r="19" spans="1:34" ht="20.25" customHeight="1">
      <c r="A19" s="144" t="s">
        <v>34</v>
      </c>
      <c r="B19" s="145">
        <f>B8+B11</f>
        <v>1344.83</v>
      </c>
      <c r="C19" s="144" t="s">
        <v>35</v>
      </c>
      <c r="D19" s="145">
        <f>SUM(D8:D16)</f>
        <v>1344.83</v>
      </c>
      <c r="E19" s="145">
        <f>SUM(E8:E16)</f>
        <v>1344.83</v>
      </c>
      <c r="F19" s="142"/>
      <c r="G19" s="142"/>
      <c r="H19" s="142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</row>
    <row r="20" spans="1:34" ht="20.25" customHeight="1">
      <c r="A20" s="146"/>
      <c r="B20" s="147"/>
      <c r="C20" s="148"/>
      <c r="D20" s="148"/>
      <c r="E20" s="148"/>
      <c r="F20" s="148"/>
      <c r="G20" s="148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4"/>
  <sheetViews>
    <sheetView showZeros="0" zoomScaleSheetLayoutView="100" zoomScalePageLayoutView="0" workbookViewId="0" topLeftCell="A1">
      <selection activeCell="I7" sqref="I7"/>
    </sheetView>
  </sheetViews>
  <sheetFormatPr defaultColWidth="7.00390625" defaultRowHeight="14.25"/>
  <cols>
    <col min="1" max="1" width="3.75390625" style="103" customWidth="1"/>
    <col min="2" max="2" width="2.75390625" style="103" customWidth="1"/>
    <col min="3" max="3" width="7.75390625" style="103" customWidth="1"/>
    <col min="4" max="4" width="21.00390625" style="2" customWidth="1"/>
    <col min="5" max="6" width="7.50390625" style="103" bestFit="1" customWidth="1"/>
    <col min="7" max="8" width="8.625" style="103" bestFit="1" customWidth="1"/>
    <col min="9" max="9" width="8.50390625" style="103" bestFit="1" customWidth="1"/>
    <col min="10" max="41" width="4.875" style="103" customWidth="1"/>
    <col min="42" max="253" width="8.00390625" style="103" customWidth="1"/>
    <col min="254" max="16384" width="7.00390625" style="103" customWidth="1"/>
  </cols>
  <sheetData>
    <row r="1" spans="1:41" ht="19.5" customHeight="1">
      <c r="A1" s="104"/>
      <c r="B1" s="105"/>
      <c r="C1" s="105"/>
      <c r="D1" s="106"/>
      <c r="E1" s="105"/>
      <c r="F1" s="105"/>
      <c r="G1" s="105"/>
      <c r="H1" s="105"/>
      <c r="I1" s="105"/>
      <c r="J1" s="105"/>
      <c r="K1" s="105"/>
      <c r="L1" s="105"/>
      <c r="M1" s="105"/>
      <c r="N1" s="105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O1" s="106" t="s">
        <v>151</v>
      </c>
    </row>
    <row r="2" spans="1:41" ht="19.5" customHeight="1">
      <c r="A2" s="221" t="s">
        <v>152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</row>
    <row r="3" spans="1:41" ht="19.5" customHeight="1">
      <c r="A3" s="107" t="s">
        <v>5</v>
      </c>
      <c r="B3" s="108"/>
      <c r="C3" s="108"/>
      <c r="D3" s="109"/>
      <c r="E3" s="105"/>
      <c r="F3" s="105"/>
      <c r="G3" s="105"/>
      <c r="H3" s="105"/>
      <c r="I3" s="105"/>
      <c r="J3" s="105"/>
      <c r="K3" s="105"/>
      <c r="L3" s="105"/>
      <c r="M3" s="105"/>
      <c r="N3" s="105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O3" s="122" t="s">
        <v>6</v>
      </c>
    </row>
    <row r="4" spans="1:41" ht="19.5" customHeight="1">
      <c r="A4" s="240" t="s">
        <v>38</v>
      </c>
      <c r="B4" s="241"/>
      <c r="C4" s="241"/>
      <c r="D4" s="242"/>
      <c r="E4" s="253" t="s">
        <v>153</v>
      </c>
      <c r="F4" s="243" t="s">
        <v>154</v>
      </c>
      <c r="G4" s="244"/>
      <c r="H4" s="244"/>
      <c r="I4" s="244"/>
      <c r="J4" s="244"/>
      <c r="K4" s="244"/>
      <c r="L4" s="244"/>
      <c r="M4" s="244"/>
      <c r="N4" s="244"/>
      <c r="O4" s="245"/>
      <c r="P4" s="243" t="s">
        <v>155</v>
      </c>
      <c r="Q4" s="244"/>
      <c r="R4" s="244"/>
      <c r="S4" s="244"/>
      <c r="T4" s="244"/>
      <c r="U4" s="244"/>
      <c r="V4" s="244"/>
      <c r="W4" s="244"/>
      <c r="X4" s="244"/>
      <c r="Y4" s="245"/>
      <c r="Z4" s="243" t="s">
        <v>156</v>
      </c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5"/>
    </row>
    <row r="5" spans="1:41" ht="19.5" customHeight="1">
      <c r="A5" s="246" t="s">
        <v>49</v>
      </c>
      <c r="B5" s="247"/>
      <c r="C5" s="251" t="s">
        <v>50</v>
      </c>
      <c r="D5" s="252" t="s">
        <v>127</v>
      </c>
      <c r="E5" s="254"/>
      <c r="F5" s="256" t="s">
        <v>39</v>
      </c>
      <c r="G5" s="248" t="s">
        <v>157</v>
      </c>
      <c r="H5" s="249"/>
      <c r="I5" s="250"/>
      <c r="J5" s="248" t="s">
        <v>158</v>
      </c>
      <c r="K5" s="249"/>
      <c r="L5" s="250"/>
      <c r="M5" s="248" t="s">
        <v>159</v>
      </c>
      <c r="N5" s="249"/>
      <c r="O5" s="250"/>
      <c r="P5" s="258" t="s">
        <v>39</v>
      </c>
      <c r="Q5" s="248" t="s">
        <v>157</v>
      </c>
      <c r="R5" s="249"/>
      <c r="S5" s="250"/>
      <c r="T5" s="248" t="s">
        <v>158</v>
      </c>
      <c r="U5" s="249"/>
      <c r="V5" s="250"/>
      <c r="W5" s="248" t="s">
        <v>159</v>
      </c>
      <c r="X5" s="249"/>
      <c r="Y5" s="250"/>
      <c r="Z5" s="256" t="s">
        <v>39</v>
      </c>
      <c r="AA5" s="248" t="s">
        <v>157</v>
      </c>
      <c r="AB5" s="249"/>
      <c r="AC5" s="250"/>
      <c r="AD5" s="248" t="s">
        <v>158</v>
      </c>
      <c r="AE5" s="249"/>
      <c r="AF5" s="250"/>
      <c r="AG5" s="248" t="s">
        <v>159</v>
      </c>
      <c r="AH5" s="249"/>
      <c r="AI5" s="250"/>
      <c r="AJ5" s="248" t="s">
        <v>160</v>
      </c>
      <c r="AK5" s="249"/>
      <c r="AL5" s="250"/>
      <c r="AM5" s="248" t="s">
        <v>133</v>
      </c>
      <c r="AN5" s="249"/>
      <c r="AO5" s="250"/>
    </row>
    <row r="6" spans="1:41" ht="29.25" customHeight="1">
      <c r="A6" s="110" t="s">
        <v>59</v>
      </c>
      <c r="B6" s="110" t="s">
        <v>60</v>
      </c>
      <c r="C6" s="236"/>
      <c r="D6" s="236"/>
      <c r="E6" s="255"/>
      <c r="F6" s="257"/>
      <c r="G6" s="67" t="s">
        <v>54</v>
      </c>
      <c r="H6" s="111" t="s">
        <v>123</v>
      </c>
      <c r="I6" s="111" t="s">
        <v>124</v>
      </c>
      <c r="J6" s="67" t="s">
        <v>54</v>
      </c>
      <c r="K6" s="111" t="s">
        <v>123</v>
      </c>
      <c r="L6" s="111" t="s">
        <v>124</v>
      </c>
      <c r="M6" s="67" t="s">
        <v>54</v>
      </c>
      <c r="N6" s="111" t="s">
        <v>123</v>
      </c>
      <c r="O6" s="69" t="s">
        <v>124</v>
      </c>
      <c r="P6" s="257"/>
      <c r="Q6" s="121" t="s">
        <v>54</v>
      </c>
      <c r="R6" s="45" t="s">
        <v>123</v>
      </c>
      <c r="S6" s="45" t="s">
        <v>124</v>
      </c>
      <c r="T6" s="121" t="s">
        <v>54</v>
      </c>
      <c r="U6" s="45" t="s">
        <v>123</v>
      </c>
      <c r="V6" s="44" t="s">
        <v>124</v>
      </c>
      <c r="W6" s="40" t="s">
        <v>54</v>
      </c>
      <c r="X6" s="121" t="s">
        <v>123</v>
      </c>
      <c r="Y6" s="45" t="s">
        <v>124</v>
      </c>
      <c r="Z6" s="257"/>
      <c r="AA6" s="67" t="s">
        <v>54</v>
      </c>
      <c r="AB6" s="110" t="s">
        <v>123</v>
      </c>
      <c r="AC6" s="110" t="s">
        <v>124</v>
      </c>
      <c r="AD6" s="67" t="s">
        <v>54</v>
      </c>
      <c r="AE6" s="110" t="s">
        <v>123</v>
      </c>
      <c r="AF6" s="110" t="s">
        <v>124</v>
      </c>
      <c r="AG6" s="67" t="s">
        <v>54</v>
      </c>
      <c r="AH6" s="111" t="s">
        <v>123</v>
      </c>
      <c r="AI6" s="111" t="s">
        <v>124</v>
      </c>
      <c r="AJ6" s="67" t="s">
        <v>54</v>
      </c>
      <c r="AK6" s="111" t="s">
        <v>123</v>
      </c>
      <c r="AL6" s="111" t="s">
        <v>124</v>
      </c>
      <c r="AM6" s="67" t="s">
        <v>54</v>
      </c>
      <c r="AN6" s="111" t="s">
        <v>123</v>
      </c>
      <c r="AO6" s="111" t="s">
        <v>124</v>
      </c>
    </row>
    <row r="7" spans="1:41" ht="19.5" customHeight="1">
      <c r="A7" s="99"/>
      <c r="B7" s="99"/>
      <c r="C7" s="99"/>
      <c r="D7" s="112"/>
      <c r="E7" s="84">
        <f>E8+E13+E27+E30</f>
        <v>1344.83</v>
      </c>
      <c r="F7" s="84">
        <f>F8+F13+F27+F30</f>
        <v>1344.83</v>
      </c>
      <c r="G7" s="84">
        <f>G8+G13+G27+G30</f>
        <v>1344.83</v>
      </c>
      <c r="H7" s="84">
        <f>H8+H13+H27+H30</f>
        <v>1094.86</v>
      </c>
      <c r="I7" s="84">
        <f>I8+I13+I27+I27+I30</f>
        <v>249.97</v>
      </c>
      <c r="J7" s="84"/>
      <c r="K7" s="84"/>
      <c r="L7" s="85"/>
      <c r="M7" s="84"/>
      <c r="N7" s="84"/>
      <c r="O7" s="85"/>
      <c r="P7" s="83"/>
      <c r="Q7" s="84"/>
      <c r="R7" s="84"/>
      <c r="S7" s="85"/>
      <c r="T7" s="84"/>
      <c r="U7" s="84"/>
      <c r="V7" s="84"/>
      <c r="W7" s="84"/>
      <c r="X7" s="84"/>
      <c r="Y7" s="85"/>
      <c r="Z7" s="83"/>
      <c r="AA7" s="84"/>
      <c r="AB7" s="84"/>
      <c r="AC7" s="85"/>
      <c r="AD7" s="84"/>
      <c r="AE7" s="84"/>
      <c r="AF7" s="85"/>
      <c r="AG7" s="84"/>
      <c r="AH7" s="84"/>
      <c r="AI7" s="85"/>
      <c r="AJ7" s="84"/>
      <c r="AK7" s="84"/>
      <c r="AL7" s="85"/>
      <c r="AM7" s="84"/>
      <c r="AN7" s="84"/>
      <c r="AO7" s="85"/>
    </row>
    <row r="8" spans="1:41" ht="19.5" customHeight="1">
      <c r="A8" s="99"/>
      <c r="B8" s="99"/>
      <c r="C8" s="99"/>
      <c r="D8" s="112" t="s">
        <v>161</v>
      </c>
      <c r="E8" s="84">
        <f>SUM(E9:E12)</f>
        <v>331.11999999999995</v>
      </c>
      <c r="F8" s="84">
        <f>SUM(F9:F12)</f>
        <v>331.11999999999995</v>
      </c>
      <c r="G8" s="84">
        <f>SUM(G9:G12)</f>
        <v>331.11999999999995</v>
      </c>
      <c r="H8" s="84">
        <f>SUM(H9:H12)</f>
        <v>331.11999999999995</v>
      </c>
      <c r="I8" s="114"/>
      <c r="J8" s="84">
        <f aca="true" t="shared" si="0" ref="J8:J17">SUM(K8:L8)</f>
        <v>0</v>
      </c>
      <c r="K8" s="84">
        <v>0</v>
      </c>
      <c r="L8" s="85">
        <v>0</v>
      </c>
      <c r="M8" s="84">
        <f aca="true" t="shared" si="1" ref="M8:M17">SUM(N8:O8)</f>
        <v>0</v>
      </c>
      <c r="N8" s="84">
        <v>0</v>
      </c>
      <c r="O8" s="85">
        <v>0</v>
      </c>
      <c r="P8" s="83">
        <f aca="true" t="shared" si="2" ref="P8:P17">SUM(Q8,T8,W8)</f>
        <v>0</v>
      </c>
      <c r="Q8" s="84">
        <f aca="true" t="shared" si="3" ref="Q8:Q17">SUM(R8:S8)</f>
        <v>0</v>
      </c>
      <c r="R8" s="84">
        <v>0</v>
      </c>
      <c r="S8" s="85">
        <v>0</v>
      </c>
      <c r="T8" s="84">
        <f aca="true" t="shared" si="4" ref="T8:T17">SUM(U8:V8)</f>
        <v>0</v>
      </c>
      <c r="U8" s="84">
        <v>0</v>
      </c>
      <c r="V8" s="84">
        <v>0</v>
      </c>
      <c r="W8" s="84">
        <f aca="true" t="shared" si="5" ref="W8:W17">SUM(X8:Y8)</f>
        <v>0</v>
      </c>
      <c r="X8" s="84">
        <v>0</v>
      </c>
      <c r="Y8" s="85">
        <v>0</v>
      </c>
      <c r="Z8" s="83">
        <f aca="true" t="shared" si="6" ref="Z8:Z17">SUM(AA8,AD8,AG8,AJ8,AM8)</f>
        <v>0</v>
      </c>
      <c r="AA8" s="84">
        <f aca="true" t="shared" si="7" ref="AA8:AA17">SUM(AB8:AC8)</f>
        <v>0</v>
      </c>
      <c r="AB8" s="84"/>
      <c r="AC8" s="85"/>
      <c r="AD8" s="84">
        <f aca="true" t="shared" si="8" ref="AD8:AD17">SUM(AE8:AF8)</f>
        <v>0</v>
      </c>
      <c r="AE8" s="84">
        <v>0</v>
      </c>
      <c r="AF8" s="85">
        <v>0</v>
      </c>
      <c r="AG8" s="84">
        <f aca="true" t="shared" si="9" ref="AG8:AG17">SUM(AH8:AI8)</f>
        <v>0</v>
      </c>
      <c r="AH8" s="84">
        <v>0</v>
      </c>
      <c r="AI8" s="85">
        <v>0</v>
      </c>
      <c r="AJ8" s="84">
        <f aca="true" t="shared" si="10" ref="AJ8:AJ17">SUM(AK8:AL8)</f>
        <v>0</v>
      </c>
      <c r="AK8" s="84">
        <v>0</v>
      </c>
      <c r="AL8" s="85">
        <v>0</v>
      </c>
      <c r="AM8" s="84">
        <f aca="true" t="shared" si="11" ref="AM8:AM17">SUM(AN8:AO8)</f>
        <v>0</v>
      </c>
      <c r="AN8" s="84">
        <v>0</v>
      </c>
      <c r="AO8" s="85">
        <v>0</v>
      </c>
    </row>
    <row r="9" spans="1:41" ht="19.5" customHeight="1">
      <c r="A9" s="89" t="s">
        <v>162</v>
      </c>
      <c r="B9" s="89" t="s">
        <v>63</v>
      </c>
      <c r="C9" s="112" t="s">
        <v>71</v>
      </c>
      <c r="D9" s="113" t="s">
        <v>163</v>
      </c>
      <c r="E9" s="84">
        <f aca="true" t="shared" si="12" ref="E9:E17">SUM(F9,P9,Z9)</f>
        <v>232.95</v>
      </c>
      <c r="F9" s="84">
        <f aca="true" t="shared" si="13" ref="F9:F17">SUM(G9,J9,M9)</f>
        <v>232.95</v>
      </c>
      <c r="G9" s="84">
        <f aca="true" t="shared" si="14" ref="G9:G17">SUM(H9:I9)</f>
        <v>232.95</v>
      </c>
      <c r="H9" s="114">
        <v>232.95</v>
      </c>
      <c r="I9" s="114"/>
      <c r="J9" s="84">
        <f t="shared" si="0"/>
        <v>0</v>
      </c>
      <c r="K9" s="84">
        <v>0</v>
      </c>
      <c r="L9" s="85">
        <v>0</v>
      </c>
      <c r="M9" s="84">
        <f t="shared" si="1"/>
        <v>0</v>
      </c>
      <c r="N9" s="84">
        <v>0</v>
      </c>
      <c r="O9" s="85">
        <v>0</v>
      </c>
      <c r="P9" s="83">
        <f t="shared" si="2"/>
        <v>0</v>
      </c>
      <c r="Q9" s="84">
        <f t="shared" si="3"/>
        <v>0</v>
      </c>
      <c r="R9" s="84">
        <v>0</v>
      </c>
      <c r="S9" s="85">
        <v>0</v>
      </c>
      <c r="T9" s="84">
        <f t="shared" si="4"/>
        <v>0</v>
      </c>
      <c r="U9" s="84">
        <v>0</v>
      </c>
      <c r="V9" s="84">
        <v>0</v>
      </c>
      <c r="W9" s="84">
        <f t="shared" si="5"/>
        <v>0</v>
      </c>
      <c r="X9" s="84">
        <v>0</v>
      </c>
      <c r="Y9" s="85">
        <v>0</v>
      </c>
      <c r="Z9" s="83">
        <f t="shared" si="6"/>
        <v>0</v>
      </c>
      <c r="AA9" s="84">
        <f t="shared" si="7"/>
        <v>0</v>
      </c>
      <c r="AB9" s="84"/>
      <c r="AC9" s="85"/>
      <c r="AD9" s="84">
        <f t="shared" si="8"/>
        <v>0</v>
      </c>
      <c r="AE9" s="84">
        <v>0</v>
      </c>
      <c r="AF9" s="85">
        <v>0</v>
      </c>
      <c r="AG9" s="84">
        <f t="shared" si="9"/>
        <v>0</v>
      </c>
      <c r="AH9" s="84">
        <v>0</v>
      </c>
      <c r="AI9" s="85">
        <v>0</v>
      </c>
      <c r="AJ9" s="84">
        <f t="shared" si="10"/>
        <v>0</v>
      </c>
      <c r="AK9" s="84">
        <v>0</v>
      </c>
      <c r="AL9" s="85">
        <v>0</v>
      </c>
      <c r="AM9" s="84">
        <f t="shared" si="11"/>
        <v>0</v>
      </c>
      <c r="AN9" s="84">
        <v>0</v>
      </c>
      <c r="AO9" s="85">
        <v>0</v>
      </c>
    </row>
    <row r="10" spans="1:41" ht="19.5" customHeight="1">
      <c r="A10" s="89" t="s">
        <v>162</v>
      </c>
      <c r="B10" s="89" t="s">
        <v>65</v>
      </c>
      <c r="C10" s="112" t="s">
        <v>71</v>
      </c>
      <c r="D10" s="113" t="s">
        <v>164</v>
      </c>
      <c r="E10" s="84">
        <f t="shared" si="12"/>
        <v>67.46</v>
      </c>
      <c r="F10" s="84">
        <f t="shared" si="13"/>
        <v>67.46</v>
      </c>
      <c r="G10" s="84">
        <f t="shared" si="14"/>
        <v>67.46</v>
      </c>
      <c r="H10" s="114">
        <v>67.46</v>
      </c>
      <c r="I10" s="114"/>
      <c r="J10" s="84">
        <f t="shared" si="0"/>
        <v>0</v>
      </c>
      <c r="K10" s="84">
        <v>0</v>
      </c>
      <c r="L10" s="85">
        <v>0</v>
      </c>
      <c r="M10" s="84">
        <f t="shared" si="1"/>
        <v>0</v>
      </c>
      <c r="N10" s="84">
        <v>0</v>
      </c>
      <c r="O10" s="85">
        <v>0</v>
      </c>
      <c r="P10" s="83">
        <f t="shared" si="2"/>
        <v>0</v>
      </c>
      <c r="Q10" s="84">
        <f t="shared" si="3"/>
        <v>0</v>
      </c>
      <c r="R10" s="84">
        <v>0</v>
      </c>
      <c r="S10" s="85">
        <v>0</v>
      </c>
      <c r="T10" s="84">
        <f t="shared" si="4"/>
        <v>0</v>
      </c>
      <c r="U10" s="84">
        <v>0</v>
      </c>
      <c r="V10" s="84">
        <v>0</v>
      </c>
      <c r="W10" s="84">
        <f t="shared" si="5"/>
        <v>0</v>
      </c>
      <c r="X10" s="84">
        <v>0</v>
      </c>
      <c r="Y10" s="85">
        <v>0</v>
      </c>
      <c r="Z10" s="83">
        <f t="shared" si="6"/>
        <v>0</v>
      </c>
      <c r="AA10" s="84">
        <f t="shared" si="7"/>
        <v>0</v>
      </c>
      <c r="AB10" s="84"/>
      <c r="AC10" s="85"/>
      <c r="AD10" s="84">
        <f t="shared" si="8"/>
        <v>0</v>
      </c>
      <c r="AE10" s="84">
        <v>0</v>
      </c>
      <c r="AF10" s="85">
        <v>0</v>
      </c>
      <c r="AG10" s="84">
        <f t="shared" si="9"/>
        <v>0</v>
      </c>
      <c r="AH10" s="84">
        <v>0</v>
      </c>
      <c r="AI10" s="85">
        <v>0</v>
      </c>
      <c r="AJ10" s="84">
        <f t="shared" si="10"/>
        <v>0</v>
      </c>
      <c r="AK10" s="84">
        <v>0</v>
      </c>
      <c r="AL10" s="85">
        <v>0</v>
      </c>
      <c r="AM10" s="84">
        <f t="shared" si="11"/>
        <v>0</v>
      </c>
      <c r="AN10" s="84">
        <v>0</v>
      </c>
      <c r="AO10" s="85">
        <v>0</v>
      </c>
    </row>
    <row r="11" spans="1:41" ht="19.5" customHeight="1">
      <c r="A11" s="89" t="s">
        <v>162</v>
      </c>
      <c r="B11" s="89" t="s">
        <v>67</v>
      </c>
      <c r="C11" s="112" t="s">
        <v>71</v>
      </c>
      <c r="D11" s="113" t="s">
        <v>165</v>
      </c>
      <c r="E11" s="85">
        <f t="shared" si="12"/>
        <v>28.71</v>
      </c>
      <c r="F11" s="85">
        <f t="shared" si="13"/>
        <v>28.71</v>
      </c>
      <c r="G11" s="85">
        <f t="shared" si="14"/>
        <v>28.71</v>
      </c>
      <c r="H11" s="114">
        <v>28.71</v>
      </c>
      <c r="I11" s="120"/>
      <c r="J11" s="84">
        <f t="shared" si="0"/>
        <v>0</v>
      </c>
      <c r="K11" s="84">
        <v>0</v>
      </c>
      <c r="L11" s="85">
        <v>0</v>
      </c>
      <c r="M11" s="84">
        <f t="shared" si="1"/>
        <v>0</v>
      </c>
      <c r="N11" s="84">
        <v>0</v>
      </c>
      <c r="O11" s="85">
        <v>0</v>
      </c>
      <c r="P11" s="83">
        <f t="shared" si="2"/>
        <v>0</v>
      </c>
      <c r="Q11" s="84">
        <f t="shared" si="3"/>
        <v>0</v>
      </c>
      <c r="R11" s="84">
        <v>0</v>
      </c>
      <c r="S11" s="85">
        <v>0</v>
      </c>
      <c r="T11" s="84">
        <f t="shared" si="4"/>
        <v>0</v>
      </c>
      <c r="U11" s="84">
        <v>0</v>
      </c>
      <c r="V11" s="84">
        <v>0</v>
      </c>
      <c r="W11" s="84">
        <f t="shared" si="5"/>
        <v>0</v>
      </c>
      <c r="X11" s="84">
        <v>0</v>
      </c>
      <c r="Y11" s="85">
        <v>0</v>
      </c>
      <c r="Z11" s="83">
        <f t="shared" si="6"/>
        <v>0</v>
      </c>
      <c r="AA11" s="84">
        <f t="shared" si="7"/>
        <v>0</v>
      </c>
      <c r="AB11" s="84"/>
      <c r="AC11" s="85"/>
      <c r="AD11" s="84">
        <f t="shared" si="8"/>
        <v>0</v>
      </c>
      <c r="AE11" s="84">
        <v>0</v>
      </c>
      <c r="AF11" s="85">
        <v>0</v>
      </c>
      <c r="AG11" s="84">
        <f t="shared" si="9"/>
        <v>0</v>
      </c>
      <c r="AH11" s="84">
        <v>0</v>
      </c>
      <c r="AI11" s="85">
        <v>0</v>
      </c>
      <c r="AJ11" s="84">
        <f t="shared" si="10"/>
        <v>0</v>
      </c>
      <c r="AK11" s="84">
        <v>0</v>
      </c>
      <c r="AL11" s="85">
        <v>0</v>
      </c>
      <c r="AM11" s="84">
        <f t="shared" si="11"/>
        <v>0</v>
      </c>
      <c r="AN11" s="84">
        <v>0</v>
      </c>
      <c r="AO11" s="85">
        <v>0</v>
      </c>
    </row>
    <row r="12" spans="1:41" ht="19.5" customHeight="1">
      <c r="A12" s="89" t="s">
        <v>162</v>
      </c>
      <c r="B12" s="89" t="s">
        <v>87</v>
      </c>
      <c r="C12" s="112" t="s">
        <v>71</v>
      </c>
      <c r="D12" s="112" t="s">
        <v>166</v>
      </c>
      <c r="E12" s="85">
        <f t="shared" si="12"/>
        <v>2</v>
      </c>
      <c r="F12" s="85">
        <f t="shared" si="13"/>
        <v>2</v>
      </c>
      <c r="G12" s="85">
        <f t="shared" si="14"/>
        <v>2</v>
      </c>
      <c r="H12" s="114">
        <v>2</v>
      </c>
      <c r="I12" s="114"/>
      <c r="J12" s="84">
        <f t="shared" si="0"/>
        <v>0</v>
      </c>
      <c r="K12" s="84">
        <v>0</v>
      </c>
      <c r="L12" s="85">
        <v>0</v>
      </c>
      <c r="M12" s="84">
        <f t="shared" si="1"/>
        <v>0</v>
      </c>
      <c r="N12" s="84">
        <v>0</v>
      </c>
      <c r="O12" s="85">
        <v>0</v>
      </c>
      <c r="P12" s="83">
        <f t="shared" si="2"/>
        <v>0</v>
      </c>
      <c r="Q12" s="84">
        <f t="shared" si="3"/>
        <v>0</v>
      </c>
      <c r="R12" s="84">
        <v>0</v>
      </c>
      <c r="S12" s="85">
        <v>0</v>
      </c>
      <c r="T12" s="84">
        <f t="shared" si="4"/>
        <v>0</v>
      </c>
      <c r="U12" s="84">
        <v>0</v>
      </c>
      <c r="V12" s="84">
        <v>0</v>
      </c>
      <c r="W12" s="84">
        <f t="shared" si="5"/>
        <v>0</v>
      </c>
      <c r="X12" s="84">
        <v>0</v>
      </c>
      <c r="Y12" s="85">
        <v>0</v>
      </c>
      <c r="Z12" s="83">
        <f t="shared" si="6"/>
        <v>0</v>
      </c>
      <c r="AA12" s="84">
        <f t="shared" si="7"/>
        <v>0</v>
      </c>
      <c r="AB12" s="84"/>
      <c r="AC12" s="85"/>
      <c r="AD12" s="84">
        <f t="shared" si="8"/>
        <v>0</v>
      </c>
      <c r="AE12" s="84">
        <v>0</v>
      </c>
      <c r="AF12" s="85">
        <v>0</v>
      </c>
      <c r="AG12" s="84">
        <f t="shared" si="9"/>
        <v>0</v>
      </c>
      <c r="AH12" s="84">
        <v>0</v>
      </c>
      <c r="AI12" s="85">
        <v>0</v>
      </c>
      <c r="AJ12" s="84">
        <f t="shared" si="10"/>
        <v>0</v>
      </c>
      <c r="AK12" s="84">
        <v>0</v>
      </c>
      <c r="AL12" s="85">
        <v>0</v>
      </c>
      <c r="AM12" s="84">
        <f t="shared" si="11"/>
        <v>0</v>
      </c>
      <c r="AN12" s="84">
        <v>0</v>
      </c>
      <c r="AO12" s="85">
        <v>0</v>
      </c>
    </row>
    <row r="13" spans="1:41" ht="19.5" customHeight="1">
      <c r="A13" s="89"/>
      <c r="B13" s="89"/>
      <c r="C13" s="112"/>
      <c r="D13" s="112" t="s">
        <v>167</v>
      </c>
      <c r="E13" s="84">
        <f>SUM(E14:E26)</f>
        <v>248.64000000000001</v>
      </c>
      <c r="F13" s="84">
        <f>SUM(F14:F26)</f>
        <v>248.64000000000001</v>
      </c>
      <c r="G13" s="84">
        <f>SUM(G14:G26)</f>
        <v>248.64000000000001</v>
      </c>
      <c r="H13" s="84">
        <f>SUM(H14:H26)</f>
        <v>182.64000000000001</v>
      </c>
      <c r="I13" s="84">
        <f>SUM(I14:I26)</f>
        <v>66</v>
      </c>
      <c r="J13" s="84"/>
      <c r="K13" s="84"/>
      <c r="L13" s="85"/>
      <c r="M13" s="84"/>
      <c r="N13" s="84"/>
      <c r="O13" s="85"/>
      <c r="P13" s="83"/>
      <c r="Q13" s="84"/>
      <c r="R13" s="84"/>
      <c r="S13" s="85"/>
      <c r="T13" s="84"/>
      <c r="U13" s="84"/>
      <c r="V13" s="84"/>
      <c r="W13" s="84"/>
      <c r="X13" s="84"/>
      <c r="Y13" s="85"/>
      <c r="Z13" s="83"/>
      <c r="AA13" s="84"/>
      <c r="AB13" s="84"/>
      <c r="AC13" s="85"/>
      <c r="AD13" s="84"/>
      <c r="AE13" s="84"/>
      <c r="AF13" s="85"/>
      <c r="AG13" s="84"/>
      <c r="AH13" s="84"/>
      <c r="AI13" s="85"/>
      <c r="AJ13" s="84"/>
      <c r="AK13" s="84"/>
      <c r="AL13" s="85"/>
      <c r="AM13" s="84"/>
      <c r="AN13" s="84"/>
      <c r="AO13" s="85"/>
    </row>
    <row r="14" spans="1:41" ht="19.5" customHeight="1">
      <c r="A14" s="89" t="s">
        <v>168</v>
      </c>
      <c r="B14" s="89" t="s">
        <v>63</v>
      </c>
      <c r="C14" s="112" t="s">
        <v>71</v>
      </c>
      <c r="D14" s="112" t="s">
        <v>169</v>
      </c>
      <c r="E14" s="84">
        <f t="shared" si="12"/>
        <v>128.3</v>
      </c>
      <c r="F14" s="84">
        <f t="shared" si="13"/>
        <v>128.3</v>
      </c>
      <c r="G14" s="84">
        <f t="shared" si="14"/>
        <v>128.3</v>
      </c>
      <c r="H14" s="84">
        <v>128.3</v>
      </c>
      <c r="I14" s="120"/>
      <c r="J14" s="84">
        <f t="shared" si="0"/>
        <v>0</v>
      </c>
      <c r="K14" s="84">
        <v>0</v>
      </c>
      <c r="L14" s="85">
        <v>0</v>
      </c>
      <c r="M14" s="84">
        <f t="shared" si="1"/>
        <v>0</v>
      </c>
      <c r="N14" s="84">
        <v>0</v>
      </c>
      <c r="O14" s="85">
        <v>0</v>
      </c>
      <c r="P14" s="83">
        <f t="shared" si="2"/>
        <v>0</v>
      </c>
      <c r="Q14" s="84">
        <f t="shared" si="3"/>
        <v>0</v>
      </c>
      <c r="R14" s="84">
        <v>0</v>
      </c>
      <c r="S14" s="85">
        <v>0</v>
      </c>
      <c r="T14" s="84">
        <f t="shared" si="4"/>
        <v>0</v>
      </c>
      <c r="U14" s="84">
        <v>0</v>
      </c>
      <c r="V14" s="84">
        <v>0</v>
      </c>
      <c r="W14" s="84">
        <f t="shared" si="5"/>
        <v>0</v>
      </c>
      <c r="X14" s="84">
        <v>0</v>
      </c>
      <c r="Y14" s="85">
        <v>0</v>
      </c>
      <c r="Z14" s="83">
        <f t="shared" si="6"/>
        <v>0</v>
      </c>
      <c r="AA14" s="84">
        <f t="shared" si="7"/>
        <v>0</v>
      </c>
      <c r="AB14" s="84"/>
      <c r="AC14" s="85"/>
      <c r="AD14" s="84">
        <f t="shared" si="8"/>
        <v>0</v>
      </c>
      <c r="AE14" s="84">
        <v>0</v>
      </c>
      <c r="AF14" s="85">
        <v>0</v>
      </c>
      <c r="AG14" s="84">
        <f t="shared" si="9"/>
        <v>0</v>
      </c>
      <c r="AH14" s="84">
        <v>0</v>
      </c>
      <c r="AI14" s="85">
        <v>0</v>
      </c>
      <c r="AJ14" s="84">
        <f t="shared" si="10"/>
        <v>0</v>
      </c>
      <c r="AK14" s="84">
        <v>0</v>
      </c>
      <c r="AL14" s="85">
        <v>0</v>
      </c>
      <c r="AM14" s="84">
        <f t="shared" si="11"/>
        <v>0</v>
      </c>
      <c r="AN14" s="84">
        <v>0</v>
      </c>
      <c r="AO14" s="85">
        <v>0</v>
      </c>
    </row>
    <row r="15" spans="1:41" ht="19.5" customHeight="1">
      <c r="A15" s="89" t="s">
        <v>168</v>
      </c>
      <c r="B15" s="89" t="s">
        <v>63</v>
      </c>
      <c r="C15" s="112" t="s">
        <v>71</v>
      </c>
      <c r="D15" s="113" t="s">
        <v>170</v>
      </c>
      <c r="E15" s="84">
        <f t="shared" si="12"/>
        <v>14.8</v>
      </c>
      <c r="F15" s="84">
        <f t="shared" si="13"/>
        <v>14.8</v>
      </c>
      <c r="G15" s="84">
        <f t="shared" si="14"/>
        <v>14.8</v>
      </c>
      <c r="H15" s="115">
        <v>14.8</v>
      </c>
      <c r="I15" s="120"/>
      <c r="J15" s="84">
        <f t="shared" si="0"/>
        <v>0</v>
      </c>
      <c r="K15" s="84">
        <v>0</v>
      </c>
      <c r="L15" s="85">
        <v>0</v>
      </c>
      <c r="M15" s="84">
        <f t="shared" si="1"/>
        <v>0</v>
      </c>
      <c r="N15" s="84">
        <v>0</v>
      </c>
      <c r="O15" s="85">
        <v>0</v>
      </c>
      <c r="P15" s="83">
        <f t="shared" si="2"/>
        <v>0</v>
      </c>
      <c r="Q15" s="84">
        <f t="shared" si="3"/>
        <v>0</v>
      </c>
      <c r="R15" s="84">
        <v>0</v>
      </c>
      <c r="S15" s="85">
        <v>0</v>
      </c>
      <c r="T15" s="84">
        <f t="shared" si="4"/>
        <v>0</v>
      </c>
      <c r="U15" s="84">
        <v>0</v>
      </c>
      <c r="V15" s="84">
        <v>0</v>
      </c>
      <c r="W15" s="84">
        <f t="shared" si="5"/>
        <v>0</v>
      </c>
      <c r="X15" s="84">
        <v>0</v>
      </c>
      <c r="Y15" s="85">
        <v>0</v>
      </c>
      <c r="Z15" s="83">
        <f t="shared" si="6"/>
        <v>0</v>
      </c>
      <c r="AA15" s="84">
        <f t="shared" si="7"/>
        <v>0</v>
      </c>
      <c r="AB15" s="84"/>
      <c r="AC15" s="85"/>
      <c r="AD15" s="84">
        <f t="shared" si="8"/>
        <v>0</v>
      </c>
      <c r="AE15" s="84">
        <v>0</v>
      </c>
      <c r="AF15" s="85">
        <v>0</v>
      </c>
      <c r="AG15" s="84">
        <f t="shared" si="9"/>
        <v>0</v>
      </c>
      <c r="AH15" s="84">
        <v>0</v>
      </c>
      <c r="AI15" s="85">
        <v>0</v>
      </c>
      <c r="AJ15" s="84">
        <f t="shared" si="10"/>
        <v>0</v>
      </c>
      <c r="AK15" s="84">
        <v>0</v>
      </c>
      <c r="AL15" s="85">
        <v>0</v>
      </c>
      <c r="AM15" s="84">
        <f t="shared" si="11"/>
        <v>0</v>
      </c>
      <c r="AN15" s="84">
        <v>0</v>
      </c>
      <c r="AO15" s="85">
        <v>0</v>
      </c>
    </row>
    <row r="16" spans="1:41" ht="19.5" customHeight="1">
      <c r="A16" s="89" t="s">
        <v>168</v>
      </c>
      <c r="B16" s="89" t="s">
        <v>63</v>
      </c>
      <c r="C16" s="112" t="s">
        <v>71</v>
      </c>
      <c r="D16" s="112" t="s">
        <v>171</v>
      </c>
      <c r="E16" s="84">
        <f t="shared" si="12"/>
        <v>2.59</v>
      </c>
      <c r="F16" s="84">
        <f t="shared" si="13"/>
        <v>2.59</v>
      </c>
      <c r="G16" s="84">
        <f t="shared" si="14"/>
        <v>2.59</v>
      </c>
      <c r="H16" s="115">
        <v>2.59</v>
      </c>
      <c r="I16" s="120"/>
      <c r="J16" s="84">
        <f t="shared" si="0"/>
        <v>0</v>
      </c>
      <c r="K16" s="84">
        <v>0</v>
      </c>
      <c r="L16" s="85">
        <v>0</v>
      </c>
      <c r="M16" s="84">
        <f t="shared" si="1"/>
        <v>0</v>
      </c>
      <c r="N16" s="84">
        <v>0</v>
      </c>
      <c r="O16" s="85">
        <v>0</v>
      </c>
      <c r="P16" s="83">
        <f t="shared" si="2"/>
        <v>0</v>
      </c>
      <c r="Q16" s="84">
        <f t="shared" si="3"/>
        <v>0</v>
      </c>
      <c r="R16" s="84">
        <v>0</v>
      </c>
      <c r="S16" s="85">
        <v>0</v>
      </c>
      <c r="T16" s="84">
        <f t="shared" si="4"/>
        <v>0</v>
      </c>
      <c r="U16" s="84">
        <v>0</v>
      </c>
      <c r="V16" s="84">
        <v>0</v>
      </c>
      <c r="W16" s="84">
        <f t="shared" si="5"/>
        <v>0</v>
      </c>
      <c r="X16" s="84">
        <v>0</v>
      </c>
      <c r="Y16" s="85">
        <v>0</v>
      </c>
      <c r="Z16" s="83">
        <f t="shared" si="6"/>
        <v>0</v>
      </c>
      <c r="AA16" s="84">
        <f t="shared" si="7"/>
        <v>0</v>
      </c>
      <c r="AB16" s="84"/>
      <c r="AC16" s="85"/>
      <c r="AD16" s="84">
        <f t="shared" si="8"/>
        <v>0</v>
      </c>
      <c r="AE16" s="84">
        <v>0</v>
      </c>
      <c r="AF16" s="85">
        <v>0</v>
      </c>
      <c r="AG16" s="84">
        <f t="shared" si="9"/>
        <v>0</v>
      </c>
      <c r="AH16" s="84">
        <v>0</v>
      </c>
      <c r="AI16" s="85">
        <v>0</v>
      </c>
      <c r="AJ16" s="84">
        <f t="shared" si="10"/>
        <v>0</v>
      </c>
      <c r="AK16" s="84">
        <v>0</v>
      </c>
      <c r="AL16" s="85">
        <v>0</v>
      </c>
      <c r="AM16" s="84">
        <f t="shared" si="11"/>
        <v>0</v>
      </c>
      <c r="AN16" s="84">
        <v>0</v>
      </c>
      <c r="AO16" s="85">
        <v>0</v>
      </c>
    </row>
    <row r="17" spans="1:41" ht="19.5" customHeight="1">
      <c r="A17" s="89" t="s">
        <v>168</v>
      </c>
      <c r="B17" s="89" t="s">
        <v>63</v>
      </c>
      <c r="C17" s="112" t="s">
        <v>71</v>
      </c>
      <c r="D17" s="113" t="s">
        <v>172</v>
      </c>
      <c r="E17" s="84">
        <f t="shared" si="12"/>
        <v>14.38</v>
      </c>
      <c r="F17" s="84">
        <f t="shared" si="13"/>
        <v>14.38</v>
      </c>
      <c r="G17" s="84">
        <f t="shared" si="14"/>
        <v>14.38</v>
      </c>
      <c r="H17" s="114">
        <v>14.38</v>
      </c>
      <c r="I17" s="114"/>
      <c r="J17" s="84">
        <f t="shared" si="0"/>
        <v>0</v>
      </c>
      <c r="K17" s="84">
        <v>0</v>
      </c>
      <c r="L17" s="85">
        <v>0</v>
      </c>
      <c r="M17" s="84">
        <f t="shared" si="1"/>
        <v>0</v>
      </c>
      <c r="N17" s="84">
        <v>0</v>
      </c>
      <c r="O17" s="85">
        <v>0</v>
      </c>
      <c r="P17" s="83">
        <f t="shared" si="2"/>
        <v>0</v>
      </c>
      <c r="Q17" s="84">
        <f t="shared" si="3"/>
        <v>0</v>
      </c>
      <c r="R17" s="84">
        <v>0</v>
      </c>
      <c r="S17" s="85">
        <v>0</v>
      </c>
      <c r="T17" s="84">
        <f t="shared" si="4"/>
        <v>0</v>
      </c>
      <c r="U17" s="84">
        <v>0</v>
      </c>
      <c r="V17" s="84">
        <v>0</v>
      </c>
      <c r="W17" s="84">
        <f t="shared" si="5"/>
        <v>0</v>
      </c>
      <c r="X17" s="84">
        <v>0</v>
      </c>
      <c r="Y17" s="85">
        <v>0</v>
      </c>
      <c r="Z17" s="83">
        <f t="shared" si="6"/>
        <v>0</v>
      </c>
      <c r="AA17" s="84">
        <f t="shared" si="7"/>
        <v>0</v>
      </c>
      <c r="AB17" s="84"/>
      <c r="AC17" s="85"/>
      <c r="AD17" s="84">
        <f t="shared" si="8"/>
        <v>0</v>
      </c>
      <c r="AE17" s="84">
        <v>0</v>
      </c>
      <c r="AF17" s="85">
        <v>0</v>
      </c>
      <c r="AG17" s="84">
        <f t="shared" si="9"/>
        <v>0</v>
      </c>
      <c r="AH17" s="84">
        <v>0</v>
      </c>
      <c r="AI17" s="85">
        <v>0</v>
      </c>
      <c r="AJ17" s="84">
        <f t="shared" si="10"/>
        <v>0</v>
      </c>
      <c r="AK17" s="84">
        <v>0</v>
      </c>
      <c r="AL17" s="85">
        <v>0</v>
      </c>
      <c r="AM17" s="84">
        <f t="shared" si="11"/>
        <v>0</v>
      </c>
      <c r="AN17" s="84">
        <v>0</v>
      </c>
      <c r="AO17" s="85">
        <v>0</v>
      </c>
    </row>
    <row r="18" spans="1:41" ht="19.5" customHeight="1">
      <c r="A18" s="89" t="s">
        <v>168</v>
      </c>
      <c r="B18" s="89" t="s">
        <v>63</v>
      </c>
      <c r="C18" s="112" t="s">
        <v>71</v>
      </c>
      <c r="D18" s="113" t="s">
        <v>173</v>
      </c>
      <c r="E18" s="84">
        <f aca="true" t="shared" si="15" ref="E18:E33">SUM(F18,P18,Z18)</f>
        <v>4.78</v>
      </c>
      <c r="F18" s="84">
        <f aca="true" t="shared" si="16" ref="F18:F33">SUM(G18,J18,M18)</f>
        <v>4.78</v>
      </c>
      <c r="G18" s="84">
        <f aca="true" t="shared" si="17" ref="G18:G33">SUM(H18:I18)</f>
        <v>4.78</v>
      </c>
      <c r="H18" s="114">
        <v>4.78</v>
      </c>
      <c r="I18" s="114"/>
      <c r="J18" s="84"/>
      <c r="K18" s="84"/>
      <c r="L18" s="85"/>
      <c r="M18" s="84"/>
      <c r="N18" s="84"/>
      <c r="O18" s="85"/>
      <c r="P18" s="83"/>
      <c r="Q18" s="84"/>
      <c r="R18" s="84"/>
      <c r="S18" s="85"/>
      <c r="T18" s="84"/>
      <c r="U18" s="84"/>
      <c r="V18" s="84"/>
      <c r="W18" s="84"/>
      <c r="X18" s="84"/>
      <c r="Y18" s="85"/>
      <c r="Z18" s="83"/>
      <c r="AA18" s="84"/>
      <c r="AB18" s="84"/>
      <c r="AC18" s="85"/>
      <c r="AD18" s="84"/>
      <c r="AE18" s="84"/>
      <c r="AF18" s="85"/>
      <c r="AG18" s="84"/>
      <c r="AH18" s="84"/>
      <c r="AI18" s="85"/>
      <c r="AJ18" s="84"/>
      <c r="AK18" s="84"/>
      <c r="AL18" s="85"/>
      <c r="AM18" s="84"/>
      <c r="AN18" s="84"/>
      <c r="AO18" s="85"/>
    </row>
    <row r="19" spans="1:41" ht="19.5" customHeight="1">
      <c r="A19" s="89" t="s">
        <v>168</v>
      </c>
      <c r="B19" s="89" t="s">
        <v>63</v>
      </c>
      <c r="C19" s="112" t="s">
        <v>71</v>
      </c>
      <c r="D19" s="112" t="s">
        <v>174</v>
      </c>
      <c r="E19" s="84">
        <f t="shared" si="15"/>
        <v>0.37</v>
      </c>
      <c r="F19" s="84">
        <f t="shared" si="16"/>
        <v>0.37</v>
      </c>
      <c r="G19" s="84">
        <f t="shared" si="17"/>
        <v>0.37</v>
      </c>
      <c r="H19" s="114">
        <v>0.37</v>
      </c>
      <c r="I19" s="114"/>
      <c r="J19" s="84"/>
      <c r="K19" s="84"/>
      <c r="L19" s="85"/>
      <c r="M19" s="84"/>
      <c r="N19" s="84"/>
      <c r="O19" s="85"/>
      <c r="P19" s="83"/>
      <c r="Q19" s="84"/>
      <c r="R19" s="84"/>
      <c r="S19" s="85"/>
      <c r="T19" s="84"/>
      <c r="U19" s="84"/>
      <c r="V19" s="84"/>
      <c r="W19" s="84"/>
      <c r="X19" s="84"/>
      <c r="Y19" s="85"/>
      <c r="Z19" s="83"/>
      <c r="AA19" s="84"/>
      <c r="AB19" s="84"/>
      <c r="AC19" s="85"/>
      <c r="AD19" s="84"/>
      <c r="AE19" s="84"/>
      <c r="AF19" s="85"/>
      <c r="AG19" s="84"/>
      <c r="AH19" s="84"/>
      <c r="AI19" s="85"/>
      <c r="AJ19" s="84"/>
      <c r="AK19" s="84"/>
      <c r="AL19" s="85"/>
      <c r="AM19" s="84"/>
      <c r="AN19" s="84"/>
      <c r="AO19" s="85"/>
    </row>
    <row r="20" spans="1:41" ht="19.5" customHeight="1">
      <c r="A20" s="89" t="s">
        <v>168</v>
      </c>
      <c r="B20" s="89" t="s">
        <v>63</v>
      </c>
      <c r="C20" s="112" t="s">
        <v>71</v>
      </c>
      <c r="D20" s="113" t="s">
        <v>175</v>
      </c>
      <c r="E20" s="84">
        <f t="shared" si="15"/>
        <v>1.85</v>
      </c>
      <c r="F20" s="84">
        <f t="shared" si="16"/>
        <v>1.85</v>
      </c>
      <c r="G20" s="84">
        <f t="shared" si="17"/>
        <v>1.85</v>
      </c>
      <c r="H20" s="114">
        <v>1.85</v>
      </c>
      <c r="I20" s="114"/>
      <c r="J20" s="84"/>
      <c r="K20" s="84"/>
      <c r="L20" s="85"/>
      <c r="M20" s="84"/>
      <c r="N20" s="84"/>
      <c r="O20" s="85"/>
      <c r="P20" s="83"/>
      <c r="Q20" s="84"/>
      <c r="R20" s="84"/>
      <c r="S20" s="85"/>
      <c r="T20" s="84"/>
      <c r="U20" s="84"/>
      <c r="V20" s="84"/>
      <c r="W20" s="84"/>
      <c r="X20" s="84"/>
      <c r="Y20" s="85"/>
      <c r="Z20" s="83"/>
      <c r="AA20" s="84"/>
      <c r="AB20" s="84"/>
      <c r="AC20" s="85"/>
      <c r="AD20" s="84"/>
      <c r="AE20" s="84"/>
      <c r="AF20" s="85"/>
      <c r="AG20" s="84"/>
      <c r="AH20" s="84"/>
      <c r="AI20" s="85"/>
      <c r="AJ20" s="84"/>
      <c r="AK20" s="84"/>
      <c r="AL20" s="85"/>
      <c r="AM20" s="84"/>
      <c r="AN20" s="84"/>
      <c r="AO20" s="85"/>
    </row>
    <row r="21" spans="1:41" ht="19.5" customHeight="1">
      <c r="A21" s="89" t="s">
        <v>168</v>
      </c>
      <c r="B21" s="89" t="s">
        <v>63</v>
      </c>
      <c r="C21" s="112" t="s">
        <v>71</v>
      </c>
      <c r="D21" s="113" t="s">
        <v>176</v>
      </c>
      <c r="E21" s="84">
        <f t="shared" si="15"/>
        <v>1.92</v>
      </c>
      <c r="F21" s="84">
        <f t="shared" si="16"/>
        <v>1.92</v>
      </c>
      <c r="G21" s="84">
        <f t="shared" si="17"/>
        <v>1.92</v>
      </c>
      <c r="H21" s="114">
        <v>1.92</v>
      </c>
      <c r="I21" s="114"/>
      <c r="J21" s="84"/>
      <c r="K21" s="84"/>
      <c r="L21" s="85"/>
      <c r="M21" s="84"/>
      <c r="N21" s="84"/>
      <c r="O21" s="85"/>
      <c r="P21" s="83"/>
      <c r="Q21" s="84"/>
      <c r="R21" s="84"/>
      <c r="S21" s="85"/>
      <c r="T21" s="84"/>
      <c r="U21" s="84"/>
      <c r="V21" s="84"/>
      <c r="W21" s="84"/>
      <c r="X21" s="84"/>
      <c r="Y21" s="85"/>
      <c r="Z21" s="83"/>
      <c r="AA21" s="84"/>
      <c r="AB21" s="84"/>
      <c r="AC21" s="85"/>
      <c r="AD21" s="84"/>
      <c r="AE21" s="84"/>
      <c r="AF21" s="85"/>
      <c r="AG21" s="84"/>
      <c r="AH21" s="84"/>
      <c r="AI21" s="85"/>
      <c r="AJ21" s="84"/>
      <c r="AK21" s="84"/>
      <c r="AL21" s="85"/>
      <c r="AM21" s="84"/>
      <c r="AN21" s="84"/>
      <c r="AO21" s="85"/>
    </row>
    <row r="22" spans="1:41" ht="19.5" customHeight="1">
      <c r="A22" s="89" t="s">
        <v>168</v>
      </c>
      <c r="B22" s="89" t="s">
        <v>65</v>
      </c>
      <c r="C22" s="112" t="s">
        <v>71</v>
      </c>
      <c r="D22" s="113" t="s">
        <v>177</v>
      </c>
      <c r="E22" s="84">
        <f t="shared" si="15"/>
        <v>2.22</v>
      </c>
      <c r="F22" s="84">
        <f t="shared" si="16"/>
        <v>2.22</v>
      </c>
      <c r="G22" s="84">
        <f t="shared" si="17"/>
        <v>2.22</v>
      </c>
      <c r="H22" s="114">
        <v>2.22</v>
      </c>
      <c r="I22" s="114"/>
      <c r="J22" s="84"/>
      <c r="K22" s="84"/>
      <c r="L22" s="85"/>
      <c r="M22" s="84"/>
      <c r="N22" s="84"/>
      <c r="O22" s="85"/>
      <c r="P22" s="83"/>
      <c r="Q22" s="84"/>
      <c r="R22" s="84"/>
      <c r="S22" s="85"/>
      <c r="T22" s="84"/>
      <c r="U22" s="84"/>
      <c r="V22" s="84"/>
      <c r="W22" s="84"/>
      <c r="X22" s="84"/>
      <c r="Y22" s="85"/>
      <c r="Z22" s="83"/>
      <c r="AA22" s="84"/>
      <c r="AB22" s="84"/>
      <c r="AC22" s="85"/>
      <c r="AD22" s="84"/>
      <c r="AE22" s="84"/>
      <c r="AF22" s="85"/>
      <c r="AG22" s="84"/>
      <c r="AH22" s="84"/>
      <c r="AI22" s="85"/>
      <c r="AJ22" s="84"/>
      <c r="AK22" s="84"/>
      <c r="AL22" s="85"/>
      <c r="AM22" s="84"/>
      <c r="AN22" s="84"/>
      <c r="AO22" s="85"/>
    </row>
    <row r="23" spans="1:41" ht="19.5" customHeight="1">
      <c r="A23" s="89" t="s">
        <v>168</v>
      </c>
      <c r="B23" s="89" t="s">
        <v>67</v>
      </c>
      <c r="C23" s="112" t="s">
        <v>71</v>
      </c>
      <c r="D23" s="113" t="s">
        <v>178</v>
      </c>
      <c r="E23" s="84">
        <f t="shared" si="15"/>
        <v>3.59</v>
      </c>
      <c r="F23" s="84">
        <f t="shared" si="16"/>
        <v>3.59</v>
      </c>
      <c r="G23" s="84">
        <f t="shared" si="17"/>
        <v>3.59</v>
      </c>
      <c r="H23" s="114">
        <v>3.59</v>
      </c>
      <c r="I23" s="114"/>
      <c r="J23" s="84"/>
      <c r="K23" s="84"/>
      <c r="L23" s="85"/>
      <c r="M23" s="84"/>
      <c r="N23" s="84"/>
      <c r="O23" s="85"/>
      <c r="P23" s="83"/>
      <c r="Q23" s="84"/>
      <c r="R23" s="84"/>
      <c r="S23" s="85"/>
      <c r="T23" s="84"/>
      <c r="U23" s="84"/>
      <c r="V23" s="84"/>
      <c r="W23" s="84"/>
      <c r="X23" s="84"/>
      <c r="Y23" s="85"/>
      <c r="Z23" s="83"/>
      <c r="AA23" s="84"/>
      <c r="AB23" s="84"/>
      <c r="AC23" s="85"/>
      <c r="AD23" s="84"/>
      <c r="AE23" s="84"/>
      <c r="AF23" s="85"/>
      <c r="AG23" s="84"/>
      <c r="AH23" s="84"/>
      <c r="AI23" s="85"/>
      <c r="AJ23" s="84"/>
      <c r="AK23" s="84"/>
      <c r="AL23" s="85"/>
      <c r="AM23" s="84"/>
      <c r="AN23" s="84"/>
      <c r="AO23" s="85"/>
    </row>
    <row r="24" spans="1:41" ht="19.5" customHeight="1">
      <c r="A24" s="89" t="s">
        <v>168</v>
      </c>
      <c r="B24" s="89" t="s">
        <v>95</v>
      </c>
      <c r="C24" s="112" t="s">
        <v>71</v>
      </c>
      <c r="D24" s="113" t="s">
        <v>179</v>
      </c>
      <c r="E24" s="84">
        <f t="shared" si="15"/>
        <v>2.96</v>
      </c>
      <c r="F24" s="84">
        <f t="shared" si="16"/>
        <v>2.96</v>
      </c>
      <c r="G24" s="84">
        <f t="shared" si="17"/>
        <v>2.96</v>
      </c>
      <c r="H24" s="114">
        <v>2.96</v>
      </c>
      <c r="I24" s="114"/>
      <c r="J24" s="84"/>
      <c r="K24" s="84"/>
      <c r="L24" s="85"/>
      <c r="M24" s="84"/>
      <c r="N24" s="84"/>
      <c r="O24" s="85"/>
      <c r="P24" s="83"/>
      <c r="Q24" s="84"/>
      <c r="R24" s="84"/>
      <c r="S24" s="85"/>
      <c r="T24" s="84"/>
      <c r="U24" s="84"/>
      <c r="V24" s="84"/>
      <c r="W24" s="84"/>
      <c r="X24" s="84"/>
      <c r="Y24" s="85"/>
      <c r="Z24" s="83"/>
      <c r="AA24" s="84"/>
      <c r="AB24" s="84"/>
      <c r="AC24" s="85"/>
      <c r="AD24" s="84"/>
      <c r="AE24" s="84"/>
      <c r="AF24" s="85"/>
      <c r="AG24" s="84"/>
      <c r="AH24" s="84"/>
      <c r="AI24" s="85"/>
      <c r="AJ24" s="84"/>
      <c r="AK24" s="84"/>
      <c r="AL24" s="85"/>
      <c r="AM24" s="84"/>
      <c r="AN24" s="84"/>
      <c r="AO24" s="85"/>
    </row>
    <row r="25" spans="1:41" ht="19.5" customHeight="1">
      <c r="A25" s="89" t="s">
        <v>168</v>
      </c>
      <c r="B25" s="89" t="s">
        <v>70</v>
      </c>
      <c r="C25" s="112" t="s">
        <v>71</v>
      </c>
      <c r="D25" s="113" t="s">
        <v>180</v>
      </c>
      <c r="E25" s="84">
        <f t="shared" si="15"/>
        <v>3</v>
      </c>
      <c r="F25" s="84">
        <f t="shared" si="16"/>
        <v>3</v>
      </c>
      <c r="G25" s="84">
        <f t="shared" si="17"/>
        <v>3</v>
      </c>
      <c r="H25" s="114">
        <v>3</v>
      </c>
      <c r="I25" s="114"/>
      <c r="J25" s="84"/>
      <c r="K25" s="84"/>
      <c r="L25" s="85"/>
      <c r="M25" s="84"/>
      <c r="N25" s="84"/>
      <c r="O25" s="85"/>
      <c r="P25" s="83"/>
      <c r="Q25" s="84"/>
      <c r="R25" s="84"/>
      <c r="S25" s="85"/>
      <c r="T25" s="84"/>
      <c r="U25" s="84"/>
      <c r="V25" s="84"/>
      <c r="W25" s="84"/>
      <c r="X25" s="84"/>
      <c r="Y25" s="85"/>
      <c r="Z25" s="83"/>
      <c r="AA25" s="84"/>
      <c r="AB25" s="84"/>
      <c r="AC25" s="85"/>
      <c r="AD25" s="84"/>
      <c r="AE25" s="84"/>
      <c r="AF25" s="85"/>
      <c r="AG25" s="84"/>
      <c r="AH25" s="84"/>
      <c r="AI25" s="85"/>
      <c r="AJ25" s="84"/>
      <c r="AK25" s="84"/>
      <c r="AL25" s="85"/>
      <c r="AM25" s="84"/>
      <c r="AN25" s="84"/>
      <c r="AO25" s="85"/>
    </row>
    <row r="26" spans="1:41" ht="19.5" customHeight="1">
      <c r="A26" s="89" t="s">
        <v>168</v>
      </c>
      <c r="B26" s="89" t="s">
        <v>87</v>
      </c>
      <c r="C26" s="112" t="s">
        <v>71</v>
      </c>
      <c r="D26" s="112" t="s">
        <v>181</v>
      </c>
      <c r="E26" s="84">
        <f t="shared" si="15"/>
        <v>67.88</v>
      </c>
      <c r="F26" s="84">
        <f t="shared" si="16"/>
        <v>67.88</v>
      </c>
      <c r="G26" s="84">
        <f t="shared" si="17"/>
        <v>67.88</v>
      </c>
      <c r="H26" s="114">
        <v>1.88</v>
      </c>
      <c r="I26" s="114">
        <v>66</v>
      </c>
      <c r="J26" s="84"/>
      <c r="K26" s="84"/>
      <c r="L26" s="85"/>
      <c r="M26" s="84"/>
      <c r="N26" s="84"/>
      <c r="O26" s="85"/>
      <c r="P26" s="83"/>
      <c r="Q26" s="84"/>
      <c r="R26" s="84"/>
      <c r="S26" s="85"/>
      <c r="T26" s="84"/>
      <c r="U26" s="84"/>
      <c r="V26" s="84"/>
      <c r="W26" s="84"/>
      <c r="X26" s="84"/>
      <c r="Y26" s="85"/>
      <c r="Z26" s="83"/>
      <c r="AA26" s="84"/>
      <c r="AB26" s="84"/>
      <c r="AC26" s="85"/>
      <c r="AD26" s="84"/>
      <c r="AE26" s="84"/>
      <c r="AF26" s="85"/>
      <c r="AG26" s="84"/>
      <c r="AH26" s="84"/>
      <c r="AI26" s="85"/>
      <c r="AJ26" s="84"/>
      <c r="AK26" s="84"/>
      <c r="AL26" s="85"/>
      <c r="AM26" s="84"/>
      <c r="AN26" s="84"/>
      <c r="AO26" s="85"/>
    </row>
    <row r="27" spans="1:41" ht="19.5" customHeight="1">
      <c r="A27" s="89"/>
      <c r="B27" s="89"/>
      <c r="C27" s="112"/>
      <c r="D27" s="112" t="s">
        <v>182</v>
      </c>
      <c r="E27" s="84">
        <f>SUM(E28:E29)</f>
        <v>83.75</v>
      </c>
      <c r="F27" s="84">
        <f>SUM(F28:F29)</f>
        <v>83.75</v>
      </c>
      <c r="G27" s="84">
        <f>SUM(G28:G29)</f>
        <v>83.75</v>
      </c>
      <c r="H27" s="84">
        <f>SUM(H28:H29)</f>
        <v>83.75</v>
      </c>
      <c r="I27" s="114"/>
      <c r="J27" s="84"/>
      <c r="K27" s="84"/>
      <c r="L27" s="85"/>
      <c r="M27" s="84"/>
      <c r="N27" s="84"/>
      <c r="O27" s="85"/>
      <c r="P27" s="83"/>
      <c r="Q27" s="84"/>
      <c r="R27" s="84"/>
      <c r="S27" s="85"/>
      <c r="T27" s="84"/>
      <c r="U27" s="84"/>
      <c r="V27" s="84"/>
      <c r="W27" s="84"/>
      <c r="X27" s="84"/>
      <c r="Y27" s="85"/>
      <c r="Z27" s="83"/>
      <c r="AA27" s="84"/>
      <c r="AB27" s="84"/>
      <c r="AC27" s="85"/>
      <c r="AD27" s="84"/>
      <c r="AE27" s="84"/>
      <c r="AF27" s="85"/>
      <c r="AG27" s="84"/>
      <c r="AH27" s="84"/>
      <c r="AI27" s="85"/>
      <c r="AJ27" s="84"/>
      <c r="AK27" s="84"/>
      <c r="AL27" s="85"/>
      <c r="AM27" s="84"/>
      <c r="AN27" s="84"/>
      <c r="AO27" s="85"/>
    </row>
    <row r="28" spans="1:41" ht="19.5" customHeight="1">
      <c r="A28" s="89" t="s">
        <v>183</v>
      </c>
      <c r="B28" s="89" t="s">
        <v>63</v>
      </c>
      <c r="C28" s="112" t="s">
        <v>71</v>
      </c>
      <c r="D28" s="112" t="s">
        <v>184</v>
      </c>
      <c r="E28" s="84">
        <f t="shared" si="15"/>
        <v>73.32</v>
      </c>
      <c r="F28" s="84">
        <f t="shared" si="16"/>
        <v>73.32</v>
      </c>
      <c r="G28" s="84">
        <f t="shared" si="17"/>
        <v>73.32</v>
      </c>
      <c r="H28" s="114">
        <v>73.32</v>
      </c>
      <c r="I28" s="114"/>
      <c r="J28" s="84"/>
      <c r="K28" s="84"/>
      <c r="L28" s="85"/>
      <c r="M28" s="84"/>
      <c r="N28" s="84"/>
      <c r="O28" s="85"/>
      <c r="P28" s="83"/>
      <c r="Q28" s="84"/>
      <c r="R28" s="84"/>
      <c r="S28" s="85"/>
      <c r="T28" s="84"/>
      <c r="U28" s="84"/>
      <c r="V28" s="84"/>
      <c r="W28" s="84"/>
      <c r="X28" s="84"/>
      <c r="Y28" s="85"/>
      <c r="Z28" s="83"/>
      <c r="AA28" s="84"/>
      <c r="AB28" s="84"/>
      <c r="AC28" s="85"/>
      <c r="AD28" s="84"/>
      <c r="AE28" s="84"/>
      <c r="AF28" s="85"/>
      <c r="AG28" s="84"/>
      <c r="AH28" s="84"/>
      <c r="AI28" s="85"/>
      <c r="AJ28" s="84"/>
      <c r="AK28" s="84"/>
      <c r="AL28" s="85"/>
      <c r="AM28" s="84"/>
      <c r="AN28" s="84"/>
      <c r="AO28" s="85"/>
    </row>
    <row r="29" spans="1:41" ht="19.5" customHeight="1">
      <c r="A29" s="89" t="s">
        <v>183</v>
      </c>
      <c r="B29" s="89" t="s">
        <v>65</v>
      </c>
      <c r="C29" s="112" t="s">
        <v>71</v>
      </c>
      <c r="D29" s="112" t="s">
        <v>185</v>
      </c>
      <c r="E29" s="84">
        <f t="shared" si="15"/>
        <v>10.43</v>
      </c>
      <c r="F29" s="84">
        <f t="shared" si="16"/>
        <v>10.43</v>
      </c>
      <c r="G29" s="84">
        <f t="shared" si="17"/>
        <v>10.43</v>
      </c>
      <c r="H29" s="114">
        <v>10.43</v>
      </c>
      <c r="I29" s="114"/>
      <c r="J29" s="84"/>
      <c r="K29" s="84"/>
      <c r="L29" s="85"/>
      <c r="M29" s="84"/>
      <c r="N29" s="84"/>
      <c r="O29" s="85"/>
      <c r="P29" s="83"/>
      <c r="Q29" s="84"/>
      <c r="R29" s="84"/>
      <c r="S29" s="85"/>
      <c r="T29" s="84"/>
      <c r="U29" s="84"/>
      <c r="V29" s="84"/>
      <c r="W29" s="84"/>
      <c r="X29" s="84"/>
      <c r="Y29" s="85"/>
      <c r="Z29" s="83"/>
      <c r="AA29" s="84"/>
      <c r="AB29" s="84"/>
      <c r="AC29" s="85"/>
      <c r="AD29" s="84"/>
      <c r="AE29" s="84"/>
      <c r="AF29" s="85"/>
      <c r="AG29" s="84"/>
      <c r="AH29" s="84"/>
      <c r="AI29" s="85"/>
      <c r="AJ29" s="84"/>
      <c r="AK29" s="84"/>
      <c r="AL29" s="85"/>
      <c r="AM29" s="84"/>
      <c r="AN29" s="84"/>
      <c r="AO29" s="85"/>
    </row>
    <row r="30" spans="1:41" ht="19.5" customHeight="1">
      <c r="A30" s="89"/>
      <c r="B30" s="89"/>
      <c r="C30" s="112"/>
      <c r="D30" s="112" t="s">
        <v>186</v>
      </c>
      <c r="E30" s="84">
        <f>SUM(E31:E33)</f>
        <v>681.3199999999999</v>
      </c>
      <c r="F30" s="84">
        <f>SUM(F31:F33)</f>
        <v>681.3199999999999</v>
      </c>
      <c r="G30" s="84">
        <f>SUM(G31:G33)</f>
        <v>681.3199999999999</v>
      </c>
      <c r="H30" s="84">
        <f>SUM(H31:H33)</f>
        <v>497.34999999999997</v>
      </c>
      <c r="I30" s="84">
        <f>SUM(I31:I33)</f>
        <v>183.97</v>
      </c>
      <c r="J30" s="84"/>
      <c r="K30" s="84"/>
      <c r="L30" s="85"/>
      <c r="M30" s="84"/>
      <c r="N30" s="84"/>
      <c r="O30" s="85"/>
      <c r="P30" s="83"/>
      <c r="Q30" s="84"/>
      <c r="R30" s="84"/>
      <c r="S30" s="85"/>
      <c r="T30" s="84"/>
      <c r="U30" s="84"/>
      <c r="V30" s="84"/>
      <c r="W30" s="84"/>
      <c r="X30" s="84"/>
      <c r="Y30" s="85"/>
      <c r="Z30" s="83"/>
      <c r="AA30" s="84"/>
      <c r="AB30" s="84"/>
      <c r="AC30" s="85"/>
      <c r="AD30" s="84"/>
      <c r="AE30" s="84"/>
      <c r="AF30" s="85"/>
      <c r="AG30" s="84"/>
      <c r="AH30" s="84"/>
      <c r="AI30" s="85"/>
      <c r="AJ30" s="84"/>
      <c r="AK30" s="84"/>
      <c r="AL30" s="85"/>
      <c r="AM30" s="84"/>
      <c r="AN30" s="84"/>
      <c r="AO30" s="85"/>
    </row>
    <row r="31" spans="1:41" ht="19.5" customHeight="1">
      <c r="A31" s="89" t="s">
        <v>187</v>
      </c>
      <c r="B31" s="89" t="s">
        <v>63</v>
      </c>
      <c r="C31" s="112" t="s">
        <v>71</v>
      </c>
      <c r="D31" s="112" t="s">
        <v>188</v>
      </c>
      <c r="E31" s="84">
        <f t="shared" si="15"/>
        <v>679.37</v>
      </c>
      <c r="F31" s="84">
        <f t="shared" si="16"/>
        <v>679.37</v>
      </c>
      <c r="G31" s="84">
        <f t="shared" si="17"/>
        <v>679.37</v>
      </c>
      <c r="H31" s="114">
        <v>495.4</v>
      </c>
      <c r="I31" s="114">
        <v>183.97</v>
      </c>
      <c r="J31" s="84"/>
      <c r="K31" s="84"/>
      <c r="L31" s="85"/>
      <c r="M31" s="84"/>
      <c r="N31" s="84"/>
      <c r="O31" s="85"/>
      <c r="P31" s="83"/>
      <c r="Q31" s="84"/>
      <c r="R31" s="84"/>
      <c r="S31" s="85"/>
      <c r="T31" s="84"/>
      <c r="U31" s="84"/>
      <c r="V31" s="84"/>
      <c r="W31" s="84"/>
      <c r="X31" s="84"/>
      <c r="Y31" s="85"/>
      <c r="Z31" s="83"/>
      <c r="AA31" s="84"/>
      <c r="AB31" s="84"/>
      <c r="AC31" s="85"/>
      <c r="AD31" s="84"/>
      <c r="AE31" s="84"/>
      <c r="AF31" s="85"/>
      <c r="AG31" s="84"/>
      <c r="AH31" s="84"/>
      <c r="AI31" s="85"/>
      <c r="AJ31" s="84"/>
      <c r="AK31" s="84"/>
      <c r="AL31" s="85"/>
      <c r="AM31" s="84"/>
      <c r="AN31" s="84"/>
      <c r="AO31" s="85"/>
    </row>
    <row r="32" spans="1:41" ht="19.5" customHeight="1">
      <c r="A32" s="89" t="s">
        <v>187</v>
      </c>
      <c r="B32" s="89" t="s">
        <v>89</v>
      </c>
      <c r="C32" s="112" t="s">
        <v>71</v>
      </c>
      <c r="D32" s="116" t="s">
        <v>189</v>
      </c>
      <c r="E32" s="84">
        <f t="shared" si="15"/>
        <v>0.03</v>
      </c>
      <c r="F32" s="84">
        <f t="shared" si="16"/>
        <v>0.03</v>
      </c>
      <c r="G32" s="84">
        <f t="shared" si="17"/>
        <v>0.03</v>
      </c>
      <c r="H32" s="114">
        <v>0.03</v>
      </c>
      <c r="I32" s="114"/>
      <c r="J32" s="84"/>
      <c r="K32" s="84"/>
      <c r="L32" s="85"/>
      <c r="M32" s="84"/>
      <c r="N32" s="84"/>
      <c r="O32" s="85"/>
      <c r="P32" s="83"/>
      <c r="Q32" s="84"/>
      <c r="R32" s="84"/>
      <c r="S32" s="85"/>
      <c r="T32" s="84"/>
      <c r="U32" s="84"/>
      <c r="V32" s="84"/>
      <c r="W32" s="84"/>
      <c r="X32" s="84"/>
      <c r="Y32" s="85"/>
      <c r="Z32" s="83"/>
      <c r="AA32" s="84"/>
      <c r="AB32" s="84"/>
      <c r="AC32" s="85"/>
      <c r="AD32" s="84"/>
      <c r="AE32" s="84"/>
      <c r="AF32" s="85"/>
      <c r="AG32" s="84"/>
      <c r="AH32" s="84"/>
      <c r="AI32" s="85"/>
      <c r="AJ32" s="84"/>
      <c r="AK32" s="84"/>
      <c r="AL32" s="85"/>
      <c r="AM32" s="84"/>
      <c r="AN32" s="84"/>
      <c r="AO32" s="85"/>
    </row>
    <row r="33" spans="1:41" ht="19.5" customHeight="1">
      <c r="A33" s="89" t="s">
        <v>187</v>
      </c>
      <c r="B33" s="89" t="s">
        <v>87</v>
      </c>
      <c r="C33" s="112" t="s">
        <v>71</v>
      </c>
      <c r="D33" s="112" t="s">
        <v>190</v>
      </c>
      <c r="E33" s="84">
        <f t="shared" si="15"/>
        <v>1.92</v>
      </c>
      <c r="F33" s="84">
        <f t="shared" si="16"/>
        <v>1.92</v>
      </c>
      <c r="G33" s="84">
        <f t="shared" si="17"/>
        <v>1.92</v>
      </c>
      <c r="H33" s="114">
        <v>1.92</v>
      </c>
      <c r="I33" s="114"/>
      <c r="J33" s="84"/>
      <c r="K33" s="84"/>
      <c r="L33" s="85"/>
      <c r="M33" s="84"/>
      <c r="N33" s="84"/>
      <c r="O33" s="85"/>
      <c r="P33" s="83"/>
      <c r="Q33" s="84"/>
      <c r="R33" s="84"/>
      <c r="S33" s="85"/>
      <c r="T33" s="84"/>
      <c r="U33" s="84"/>
      <c r="V33" s="84"/>
      <c r="W33" s="84"/>
      <c r="X33" s="84"/>
      <c r="Y33" s="85"/>
      <c r="Z33" s="83"/>
      <c r="AA33" s="84"/>
      <c r="AB33" s="84"/>
      <c r="AC33" s="85"/>
      <c r="AD33" s="84"/>
      <c r="AE33" s="84"/>
      <c r="AF33" s="85"/>
      <c r="AG33" s="84"/>
      <c r="AH33" s="84"/>
      <c r="AI33" s="85"/>
      <c r="AJ33" s="84"/>
      <c r="AK33" s="84"/>
      <c r="AL33" s="85"/>
      <c r="AM33" s="84"/>
      <c r="AN33" s="84"/>
      <c r="AO33" s="85"/>
    </row>
    <row r="34" spans="5:9" ht="11.25">
      <c r="E34" s="117"/>
      <c r="F34" s="117"/>
      <c r="G34" s="117"/>
      <c r="H34" s="117"/>
      <c r="I34" s="117"/>
    </row>
  </sheetData>
  <sheetProtection/>
  <autoFilter ref="A6:AO34"/>
  <mergeCells count="23">
    <mergeCell ref="Z5:Z6"/>
    <mergeCell ref="T5:V5"/>
    <mergeCell ref="W5:Y5"/>
    <mergeCell ref="F5:F6"/>
    <mergeCell ref="AG5:AI5"/>
    <mergeCell ref="AJ5:AL5"/>
    <mergeCell ref="AA5:AC5"/>
    <mergeCell ref="G5:I5"/>
    <mergeCell ref="AD5:AF5"/>
    <mergeCell ref="J5:L5"/>
    <mergeCell ref="M5:O5"/>
    <mergeCell ref="Q5:S5"/>
    <mergeCell ref="P5:P6"/>
    <mergeCell ref="A2:AO2"/>
    <mergeCell ref="A4:D4"/>
    <mergeCell ref="F4:O4"/>
    <mergeCell ref="P4:Y4"/>
    <mergeCell ref="Z4:AO4"/>
    <mergeCell ref="A5:B5"/>
    <mergeCell ref="AM5:AO5"/>
    <mergeCell ref="C5:C6"/>
    <mergeCell ref="D5:D6"/>
    <mergeCell ref="E4:E6"/>
  </mergeCells>
  <printOptions horizontalCentered="1"/>
  <pageMargins left="0.39" right="0.39" top="1" bottom="1" header="0.51" footer="0.51"/>
  <pageSetup horizontalDpi="600" verticalDpi="600" orientation="landscape" paperSize="9" scale="60"/>
  <ignoredErrors>
    <ignoredError sqref="E30:H30 E27:H27 E13:G13" formula="1"/>
    <ignoredError sqref="A28:A33 B24:B27 C27 C28:C33 B28:B33 C24:C26 A23 C23 B23 A9:C14 A24:A26 A15:C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48"/>
  <sheetViews>
    <sheetView showZeros="0" zoomScalePageLayoutView="0" workbookViewId="0" topLeftCell="A1">
      <pane xSplit="5" topLeftCell="F1" activePane="topRight" state="frozen"/>
      <selection pane="topLeft" activeCell="A1" sqref="A1"/>
      <selection pane="topRight" activeCell="N20" sqref="N20"/>
    </sheetView>
  </sheetViews>
  <sheetFormatPr defaultColWidth="7.00390625" defaultRowHeight="14.25"/>
  <cols>
    <col min="1" max="1" width="3.625" style="197" customWidth="1"/>
    <col min="2" max="3" width="2.75390625" style="197" customWidth="1"/>
    <col min="4" max="4" width="39.50390625" style="197" customWidth="1"/>
    <col min="5" max="5" width="11.25390625" style="197" customWidth="1"/>
    <col min="6" max="6" width="9.125" style="197" customWidth="1"/>
    <col min="7" max="15" width="8.875" style="197" customWidth="1"/>
    <col min="16" max="19" width="6.875" style="197" customWidth="1"/>
    <col min="20" max="20" width="9.125" style="197" customWidth="1"/>
    <col min="21" max="21" width="9.75390625" style="197" customWidth="1"/>
    <col min="22" max="47" width="6.875" style="197" customWidth="1"/>
    <col min="48" max="48" width="8.875" style="197" customWidth="1"/>
    <col min="49" max="52" width="6.875" style="197" customWidth="1"/>
    <col min="53" max="53" width="9.00390625" style="197" customWidth="1"/>
    <col min="54" max="113" width="6.875" style="197" customWidth="1"/>
    <col min="114" max="16384" width="7.00390625" style="197" customWidth="1"/>
  </cols>
  <sheetData>
    <row r="1" spans="1:113" ht="19.5" customHeight="1">
      <c r="A1" s="196"/>
      <c r="B1" s="196"/>
      <c r="C1" s="196"/>
      <c r="D1" s="196"/>
      <c r="DI1" s="198" t="s">
        <v>191</v>
      </c>
    </row>
    <row r="2" spans="1:113" ht="19.5" customHeight="1">
      <c r="A2" s="259" t="s">
        <v>192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</row>
    <row r="3" spans="1:113" ht="19.5" customHeight="1">
      <c r="A3" s="199" t="s">
        <v>5</v>
      </c>
      <c r="B3" s="200"/>
      <c r="C3" s="200"/>
      <c r="D3" s="200"/>
      <c r="F3" s="196"/>
      <c r="DI3" s="201" t="s">
        <v>6</v>
      </c>
    </row>
    <row r="4" spans="1:113" ht="19.5" customHeight="1">
      <c r="A4" s="260" t="s">
        <v>38</v>
      </c>
      <c r="B4" s="261"/>
      <c r="C4" s="261"/>
      <c r="D4" s="262"/>
      <c r="E4" s="275" t="s">
        <v>39</v>
      </c>
      <c r="F4" s="263" t="s">
        <v>193</v>
      </c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5"/>
      <c r="T4" s="263" t="s">
        <v>194</v>
      </c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6"/>
      <c r="AS4" s="266"/>
      <c r="AT4" s="266"/>
      <c r="AU4" s="267"/>
      <c r="AV4" s="268" t="s">
        <v>195</v>
      </c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7"/>
      <c r="BH4" s="263" t="s">
        <v>196</v>
      </c>
      <c r="BI4" s="264"/>
      <c r="BJ4" s="264"/>
      <c r="BK4" s="264"/>
      <c r="BL4" s="265"/>
      <c r="BM4" s="263" t="s">
        <v>197</v>
      </c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5"/>
      <c r="BZ4" s="263" t="s">
        <v>198</v>
      </c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5"/>
      <c r="CR4" s="269" t="s">
        <v>199</v>
      </c>
      <c r="CS4" s="270"/>
      <c r="CT4" s="271"/>
      <c r="CU4" s="269" t="s">
        <v>200</v>
      </c>
      <c r="CV4" s="270"/>
      <c r="CW4" s="270"/>
      <c r="CX4" s="270"/>
      <c r="CY4" s="270"/>
      <c r="CZ4" s="271"/>
      <c r="DA4" s="269" t="s">
        <v>201</v>
      </c>
      <c r="DB4" s="270"/>
      <c r="DC4" s="271"/>
      <c r="DD4" s="263" t="s">
        <v>202</v>
      </c>
      <c r="DE4" s="264"/>
      <c r="DF4" s="264"/>
      <c r="DG4" s="264"/>
      <c r="DH4" s="264"/>
      <c r="DI4" s="265"/>
    </row>
    <row r="5" spans="1:113" ht="19.5" customHeight="1">
      <c r="A5" s="272" t="s">
        <v>49</v>
      </c>
      <c r="B5" s="273"/>
      <c r="C5" s="274"/>
      <c r="D5" s="275" t="s">
        <v>203</v>
      </c>
      <c r="E5" s="277"/>
      <c r="F5" s="279" t="s">
        <v>54</v>
      </c>
      <c r="G5" s="279" t="s">
        <v>204</v>
      </c>
      <c r="H5" s="279" t="s">
        <v>205</v>
      </c>
      <c r="I5" s="279" t="s">
        <v>206</v>
      </c>
      <c r="J5" s="279" t="s">
        <v>207</v>
      </c>
      <c r="K5" s="279" t="s">
        <v>208</v>
      </c>
      <c r="L5" s="279" t="s">
        <v>209</v>
      </c>
      <c r="M5" s="279" t="s">
        <v>210</v>
      </c>
      <c r="N5" s="279" t="s">
        <v>211</v>
      </c>
      <c r="O5" s="279" t="s">
        <v>212</v>
      </c>
      <c r="P5" s="279" t="s">
        <v>213</v>
      </c>
      <c r="Q5" s="279" t="s">
        <v>165</v>
      </c>
      <c r="R5" s="279" t="s">
        <v>214</v>
      </c>
      <c r="S5" s="279" t="s">
        <v>166</v>
      </c>
      <c r="T5" s="279" t="s">
        <v>54</v>
      </c>
      <c r="U5" s="279" t="s">
        <v>169</v>
      </c>
      <c r="V5" s="279" t="s">
        <v>215</v>
      </c>
      <c r="W5" s="279" t="s">
        <v>216</v>
      </c>
      <c r="X5" s="279" t="s">
        <v>217</v>
      </c>
      <c r="Y5" s="279" t="s">
        <v>174</v>
      </c>
      <c r="Z5" s="279" t="s">
        <v>171</v>
      </c>
      <c r="AA5" s="279" t="s">
        <v>176</v>
      </c>
      <c r="AB5" s="279" t="s">
        <v>218</v>
      </c>
      <c r="AC5" s="279" t="s">
        <v>175</v>
      </c>
      <c r="AD5" s="279" t="s">
        <v>170</v>
      </c>
      <c r="AE5" s="279" t="s">
        <v>219</v>
      </c>
      <c r="AF5" s="279" t="s">
        <v>220</v>
      </c>
      <c r="AG5" s="279" t="s">
        <v>221</v>
      </c>
      <c r="AH5" s="279" t="s">
        <v>177</v>
      </c>
      <c r="AI5" s="279" t="s">
        <v>178</v>
      </c>
      <c r="AJ5" s="279" t="s">
        <v>179</v>
      </c>
      <c r="AK5" s="279" t="s">
        <v>222</v>
      </c>
      <c r="AL5" s="279" t="s">
        <v>223</v>
      </c>
      <c r="AM5" s="279" t="s">
        <v>224</v>
      </c>
      <c r="AN5" s="279" t="s">
        <v>225</v>
      </c>
      <c r="AO5" s="279" t="s">
        <v>226</v>
      </c>
      <c r="AP5" s="279" t="s">
        <v>173</v>
      </c>
      <c r="AQ5" s="279" t="s">
        <v>172</v>
      </c>
      <c r="AR5" s="277" t="s">
        <v>180</v>
      </c>
      <c r="AS5" s="277" t="s">
        <v>227</v>
      </c>
      <c r="AT5" s="277" t="s">
        <v>228</v>
      </c>
      <c r="AU5" s="277" t="s">
        <v>229</v>
      </c>
      <c r="AV5" s="277" t="s">
        <v>54</v>
      </c>
      <c r="AW5" s="277" t="s">
        <v>230</v>
      </c>
      <c r="AX5" s="277" t="s">
        <v>231</v>
      </c>
      <c r="AY5" s="277" t="s">
        <v>232</v>
      </c>
      <c r="AZ5" s="277" t="s">
        <v>233</v>
      </c>
      <c r="BA5" s="277" t="s">
        <v>234</v>
      </c>
      <c r="BB5" s="277" t="s">
        <v>235</v>
      </c>
      <c r="BC5" s="277" t="s">
        <v>236</v>
      </c>
      <c r="BD5" s="277" t="s">
        <v>237</v>
      </c>
      <c r="BE5" s="277" t="s">
        <v>238</v>
      </c>
      <c r="BF5" s="277" t="s">
        <v>239</v>
      </c>
      <c r="BG5" s="277" t="s">
        <v>240</v>
      </c>
      <c r="BH5" s="280" t="s">
        <v>54</v>
      </c>
      <c r="BI5" s="280" t="s">
        <v>241</v>
      </c>
      <c r="BJ5" s="280" t="s">
        <v>242</v>
      </c>
      <c r="BK5" s="280" t="s">
        <v>243</v>
      </c>
      <c r="BL5" s="280" t="s">
        <v>244</v>
      </c>
      <c r="BM5" s="279" t="s">
        <v>54</v>
      </c>
      <c r="BN5" s="279" t="s">
        <v>245</v>
      </c>
      <c r="BO5" s="279" t="s">
        <v>246</v>
      </c>
      <c r="BP5" s="279" t="s">
        <v>247</v>
      </c>
      <c r="BQ5" s="279" t="s">
        <v>248</v>
      </c>
      <c r="BR5" s="279" t="s">
        <v>249</v>
      </c>
      <c r="BS5" s="279" t="s">
        <v>250</v>
      </c>
      <c r="BT5" s="279" t="s">
        <v>251</v>
      </c>
      <c r="BU5" s="279" t="s">
        <v>252</v>
      </c>
      <c r="BV5" s="279" t="s">
        <v>253</v>
      </c>
      <c r="BW5" s="281" t="s">
        <v>254</v>
      </c>
      <c r="BX5" s="281" t="s">
        <v>255</v>
      </c>
      <c r="BY5" s="279" t="s">
        <v>256</v>
      </c>
      <c r="BZ5" s="279" t="s">
        <v>54</v>
      </c>
      <c r="CA5" s="279" t="s">
        <v>245</v>
      </c>
      <c r="CB5" s="279" t="s">
        <v>246</v>
      </c>
      <c r="CC5" s="279" t="s">
        <v>247</v>
      </c>
      <c r="CD5" s="279" t="s">
        <v>248</v>
      </c>
      <c r="CE5" s="279" t="s">
        <v>249</v>
      </c>
      <c r="CF5" s="279" t="s">
        <v>250</v>
      </c>
      <c r="CG5" s="279" t="s">
        <v>251</v>
      </c>
      <c r="CH5" s="279" t="s">
        <v>257</v>
      </c>
      <c r="CI5" s="279" t="s">
        <v>258</v>
      </c>
      <c r="CJ5" s="279" t="s">
        <v>259</v>
      </c>
      <c r="CK5" s="279" t="s">
        <v>260</v>
      </c>
      <c r="CL5" s="279" t="s">
        <v>252</v>
      </c>
      <c r="CM5" s="279" t="s">
        <v>253</v>
      </c>
      <c r="CN5" s="279" t="s">
        <v>261</v>
      </c>
      <c r="CO5" s="281" t="s">
        <v>254</v>
      </c>
      <c r="CP5" s="281" t="s">
        <v>255</v>
      </c>
      <c r="CQ5" s="279" t="s">
        <v>262</v>
      </c>
      <c r="CR5" s="281" t="s">
        <v>54</v>
      </c>
      <c r="CS5" s="281" t="s">
        <v>263</v>
      </c>
      <c r="CT5" s="279" t="s">
        <v>264</v>
      </c>
      <c r="CU5" s="281" t="s">
        <v>54</v>
      </c>
      <c r="CV5" s="281" t="s">
        <v>263</v>
      </c>
      <c r="CW5" s="279" t="s">
        <v>265</v>
      </c>
      <c r="CX5" s="281" t="s">
        <v>266</v>
      </c>
      <c r="CY5" s="281" t="s">
        <v>267</v>
      </c>
      <c r="CZ5" s="280" t="s">
        <v>264</v>
      </c>
      <c r="DA5" s="281" t="s">
        <v>54</v>
      </c>
      <c r="DB5" s="281" t="s">
        <v>201</v>
      </c>
      <c r="DC5" s="281" t="s">
        <v>268</v>
      </c>
      <c r="DD5" s="279" t="s">
        <v>54</v>
      </c>
      <c r="DE5" s="279" t="s">
        <v>269</v>
      </c>
      <c r="DF5" s="279" t="s">
        <v>270</v>
      </c>
      <c r="DG5" s="279" t="s">
        <v>268</v>
      </c>
      <c r="DH5" s="279" t="s">
        <v>271</v>
      </c>
      <c r="DI5" s="279" t="s">
        <v>202</v>
      </c>
    </row>
    <row r="6" spans="1:113" ht="30.75" customHeight="1">
      <c r="A6" s="202" t="s">
        <v>59</v>
      </c>
      <c r="B6" s="202" t="s">
        <v>60</v>
      </c>
      <c r="C6" s="203" t="s">
        <v>61</v>
      </c>
      <c r="D6" s="276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6"/>
      <c r="BI6" s="276"/>
      <c r="BJ6" s="276"/>
      <c r="BK6" s="276"/>
      <c r="BL6" s="276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82"/>
      <c r="BX6" s="282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82"/>
      <c r="CP6" s="282"/>
      <c r="CQ6" s="278"/>
      <c r="CR6" s="282"/>
      <c r="CS6" s="282"/>
      <c r="CT6" s="278"/>
      <c r="CU6" s="282"/>
      <c r="CV6" s="282"/>
      <c r="CW6" s="278"/>
      <c r="CX6" s="282"/>
      <c r="CY6" s="282"/>
      <c r="CZ6" s="276"/>
      <c r="DA6" s="282"/>
      <c r="DB6" s="282"/>
      <c r="DC6" s="282"/>
      <c r="DD6" s="278"/>
      <c r="DE6" s="278"/>
      <c r="DF6" s="278"/>
      <c r="DG6" s="278"/>
      <c r="DH6" s="278"/>
      <c r="DI6" s="278"/>
    </row>
    <row r="7" spans="1:113" s="207" customFormat="1" ht="19.5" customHeight="1">
      <c r="A7" s="204" t="s">
        <v>272</v>
      </c>
      <c r="B7" s="204" t="s">
        <v>272</v>
      </c>
      <c r="C7" s="204" t="s">
        <v>272</v>
      </c>
      <c r="D7" s="204" t="s">
        <v>39</v>
      </c>
      <c r="E7" s="205">
        <f>E8+E18+E20+E23+E33+E36+E38+E41+E47</f>
        <v>1344.83</v>
      </c>
      <c r="F7" s="205">
        <f>SUM(G7:S7)</f>
        <v>404.42999999999995</v>
      </c>
      <c r="G7" s="205">
        <f aca="true" t="shared" si="0" ref="G7:AL7">G8+G18+G20+G23+G33+G36+G38+G41+G47</f>
        <v>165.10000000000002</v>
      </c>
      <c r="H7" s="205">
        <f t="shared" si="0"/>
        <v>95.15999999999997</v>
      </c>
      <c r="I7" s="205">
        <f t="shared" si="0"/>
        <v>0</v>
      </c>
      <c r="J7" s="205">
        <f t="shared" si="0"/>
        <v>0</v>
      </c>
      <c r="K7" s="205">
        <f t="shared" si="0"/>
        <v>27.450000000000003</v>
      </c>
      <c r="L7" s="205">
        <f t="shared" si="0"/>
        <v>59.47</v>
      </c>
      <c r="M7" s="205">
        <f t="shared" si="0"/>
        <v>0</v>
      </c>
      <c r="N7" s="205">
        <f t="shared" si="0"/>
        <v>19.15</v>
      </c>
      <c r="O7" s="205">
        <f t="shared" si="0"/>
        <v>0</v>
      </c>
      <c r="P7" s="205">
        <f t="shared" si="0"/>
        <v>2.0700000000000003</v>
      </c>
      <c r="Q7" s="205">
        <f t="shared" si="0"/>
        <v>34.03</v>
      </c>
      <c r="R7" s="205">
        <f t="shared" si="0"/>
        <v>0</v>
      </c>
      <c r="S7" s="205">
        <f t="shared" si="0"/>
        <v>2</v>
      </c>
      <c r="T7" s="205">
        <f t="shared" si="0"/>
        <v>259.07</v>
      </c>
      <c r="U7" s="205">
        <f>U8+U18+U20+U23+U33+U36+U38+U41+U47</f>
        <v>130.7</v>
      </c>
      <c r="V7" s="205">
        <f>V8+V18+V20+V23+V33+V36+V38+V41+V47</f>
        <v>0</v>
      </c>
      <c r="W7" s="205">
        <f>W8+W18+W20+W23+W33+W36+W38+W41+W47</f>
        <v>0</v>
      </c>
      <c r="X7" s="205">
        <f>X8+X18+X20+X23+X33+X36+X38+X41+X47</f>
        <v>0</v>
      </c>
      <c r="Y7" s="205">
        <f t="shared" si="0"/>
        <v>0.45000000000000007</v>
      </c>
      <c r="Z7" s="205">
        <f t="shared" si="0"/>
        <v>3.15</v>
      </c>
      <c r="AA7" s="205">
        <f t="shared" si="0"/>
        <v>1.92</v>
      </c>
      <c r="AB7" s="205">
        <f t="shared" si="0"/>
        <v>0</v>
      </c>
      <c r="AC7" s="205">
        <f t="shared" si="0"/>
        <v>2.25</v>
      </c>
      <c r="AD7" s="205">
        <f t="shared" si="0"/>
        <v>18</v>
      </c>
      <c r="AE7" s="205">
        <f t="shared" si="0"/>
        <v>0</v>
      </c>
      <c r="AF7" s="205">
        <f t="shared" si="0"/>
        <v>0</v>
      </c>
      <c r="AG7" s="205">
        <f t="shared" si="0"/>
        <v>0</v>
      </c>
      <c r="AH7" s="205">
        <f t="shared" si="0"/>
        <v>2.7000000000000006</v>
      </c>
      <c r="AI7" s="205">
        <f t="shared" si="0"/>
        <v>4.26</v>
      </c>
      <c r="AJ7" s="205">
        <f t="shared" si="0"/>
        <v>3.6000000000000005</v>
      </c>
      <c r="AK7" s="205">
        <f t="shared" si="0"/>
        <v>0</v>
      </c>
      <c r="AL7" s="205">
        <f t="shared" si="0"/>
        <v>0</v>
      </c>
      <c r="AM7" s="205">
        <f aca="true" t="shared" si="1" ref="AM7:CG7">AM8+AM18+AM20+AM23+AM33+AM36+AM38+AM41+AM47</f>
        <v>0</v>
      </c>
      <c r="AN7" s="205">
        <f t="shared" si="1"/>
        <v>0</v>
      </c>
      <c r="AO7" s="205">
        <f t="shared" si="1"/>
        <v>0</v>
      </c>
      <c r="AP7" s="205">
        <f t="shared" si="1"/>
        <v>5.66</v>
      </c>
      <c r="AQ7" s="205">
        <f t="shared" si="1"/>
        <v>15.47</v>
      </c>
      <c r="AR7" s="206">
        <f t="shared" si="1"/>
        <v>3</v>
      </c>
      <c r="AS7" s="206">
        <f t="shared" si="1"/>
        <v>0</v>
      </c>
      <c r="AT7" s="206">
        <f t="shared" si="1"/>
        <v>0</v>
      </c>
      <c r="AU7" s="206">
        <f t="shared" si="1"/>
        <v>67.91</v>
      </c>
      <c r="AV7" s="206">
        <f t="shared" si="1"/>
        <v>681.33</v>
      </c>
      <c r="AW7" s="206">
        <f t="shared" si="1"/>
        <v>0</v>
      </c>
      <c r="AX7" s="206">
        <f t="shared" si="1"/>
        <v>0.03</v>
      </c>
      <c r="AY7" s="206">
        <f t="shared" si="1"/>
        <v>0</v>
      </c>
      <c r="AZ7" s="206">
        <f t="shared" si="1"/>
        <v>30.76</v>
      </c>
      <c r="BA7" s="206">
        <f t="shared" si="1"/>
        <v>543.2099999999999</v>
      </c>
      <c r="BB7" s="206">
        <f t="shared" si="1"/>
        <v>11.76</v>
      </c>
      <c r="BC7" s="206">
        <f t="shared" si="1"/>
        <v>0</v>
      </c>
      <c r="BD7" s="206">
        <f t="shared" si="1"/>
        <v>0</v>
      </c>
      <c r="BE7" s="206">
        <f t="shared" si="1"/>
        <v>93.65000000000002</v>
      </c>
      <c r="BF7" s="206">
        <f t="shared" si="1"/>
        <v>0</v>
      </c>
      <c r="BG7" s="206">
        <f t="shared" si="1"/>
        <v>1.92</v>
      </c>
      <c r="BH7" s="205">
        <f t="shared" si="1"/>
        <v>0</v>
      </c>
      <c r="BI7" s="205">
        <f t="shared" si="1"/>
        <v>0</v>
      </c>
      <c r="BJ7" s="205">
        <f t="shared" si="1"/>
        <v>0</v>
      </c>
      <c r="BK7" s="205">
        <f t="shared" si="1"/>
        <v>0</v>
      </c>
      <c r="BL7" s="205">
        <f t="shared" si="1"/>
        <v>0</v>
      </c>
      <c r="BM7" s="205">
        <f t="shared" si="1"/>
        <v>0</v>
      </c>
      <c r="BN7" s="205">
        <f t="shared" si="1"/>
        <v>0</v>
      </c>
      <c r="BO7" s="205">
        <f t="shared" si="1"/>
        <v>0</v>
      </c>
      <c r="BP7" s="205">
        <f t="shared" si="1"/>
        <v>0</v>
      </c>
      <c r="BQ7" s="205">
        <f t="shared" si="1"/>
        <v>0</v>
      </c>
      <c r="BR7" s="205">
        <f t="shared" si="1"/>
        <v>0</v>
      </c>
      <c r="BS7" s="205">
        <f t="shared" si="1"/>
        <v>0</v>
      </c>
      <c r="BT7" s="205">
        <f t="shared" si="1"/>
        <v>0</v>
      </c>
      <c r="BU7" s="205">
        <f t="shared" si="1"/>
        <v>0</v>
      </c>
      <c r="BV7" s="205">
        <f t="shared" si="1"/>
        <v>0</v>
      </c>
      <c r="BW7" s="205">
        <f t="shared" si="1"/>
        <v>0</v>
      </c>
      <c r="BX7" s="205">
        <f t="shared" si="1"/>
        <v>0</v>
      </c>
      <c r="BY7" s="205">
        <f t="shared" si="1"/>
        <v>0</v>
      </c>
      <c r="BZ7" s="205">
        <f t="shared" si="1"/>
        <v>0</v>
      </c>
      <c r="CA7" s="205">
        <f t="shared" si="1"/>
        <v>0</v>
      </c>
      <c r="CB7" s="205">
        <f t="shared" si="1"/>
        <v>0</v>
      </c>
      <c r="CC7" s="205">
        <f t="shared" si="1"/>
        <v>0</v>
      </c>
      <c r="CD7" s="205">
        <f t="shared" si="1"/>
        <v>0</v>
      </c>
      <c r="CE7" s="205">
        <f t="shared" si="1"/>
        <v>0</v>
      </c>
      <c r="CF7" s="205">
        <f t="shared" si="1"/>
        <v>0</v>
      </c>
      <c r="CG7" s="205">
        <f t="shared" si="1"/>
        <v>0</v>
      </c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>
        <f>SUM(CV7:DC7)</f>
        <v>0</v>
      </c>
      <c r="CV7" s="206"/>
      <c r="CW7" s="206"/>
      <c r="CX7" s="206"/>
      <c r="CY7" s="206"/>
      <c r="CZ7" s="206"/>
      <c r="DA7" s="206"/>
      <c r="DB7" s="206"/>
      <c r="DC7" s="206"/>
      <c r="DD7" s="206">
        <f>SUM(DE7:DI7)</f>
        <v>0</v>
      </c>
      <c r="DE7" s="206"/>
      <c r="DF7" s="206"/>
      <c r="DG7" s="206"/>
      <c r="DH7" s="206"/>
      <c r="DI7" s="206"/>
    </row>
    <row r="8" spans="1:113" s="207" customFormat="1" ht="19.5" customHeight="1">
      <c r="A8" s="204"/>
      <c r="B8" s="204"/>
      <c r="C8" s="208"/>
      <c r="D8" s="204" t="s">
        <v>137</v>
      </c>
      <c r="E8" s="205">
        <f>SUM(E9:E17)</f>
        <v>435.88000000000005</v>
      </c>
      <c r="F8" s="205">
        <f>SUM(G8:S8)</f>
        <v>245</v>
      </c>
      <c r="G8" s="205">
        <f>SUM(G9:G17)</f>
        <v>138.74</v>
      </c>
      <c r="H8" s="205">
        <f>SUM(H9:H17)</f>
        <v>94.20999999999998</v>
      </c>
      <c r="I8" s="205">
        <f aca="true" t="shared" si="2" ref="I8:U8">SUM(I9:I17)</f>
        <v>0</v>
      </c>
      <c r="J8" s="205">
        <f t="shared" si="2"/>
        <v>0</v>
      </c>
      <c r="K8" s="205">
        <f t="shared" si="2"/>
        <v>8.55</v>
      </c>
      <c r="L8" s="205">
        <f t="shared" si="2"/>
        <v>0</v>
      </c>
      <c r="M8" s="205">
        <f t="shared" si="2"/>
        <v>0</v>
      </c>
      <c r="N8" s="205">
        <f t="shared" si="2"/>
        <v>0</v>
      </c>
      <c r="O8" s="205">
        <f t="shared" si="2"/>
        <v>0</v>
      </c>
      <c r="P8" s="205">
        <f t="shared" si="2"/>
        <v>1.5000000000000002</v>
      </c>
      <c r="Q8" s="205">
        <f t="shared" si="2"/>
        <v>0</v>
      </c>
      <c r="R8" s="205">
        <f t="shared" si="2"/>
        <v>0</v>
      </c>
      <c r="S8" s="205">
        <f t="shared" si="2"/>
        <v>2</v>
      </c>
      <c r="T8" s="206">
        <f>SUM(U8:AU8)</f>
        <v>97.27000000000001</v>
      </c>
      <c r="U8" s="205">
        <f t="shared" si="2"/>
        <v>11.100000000000001</v>
      </c>
      <c r="V8" s="205">
        <f>SUM(V9:V17)</f>
        <v>0</v>
      </c>
      <c r="W8" s="205">
        <f>SUM(W9:W17)</f>
        <v>0</v>
      </c>
      <c r="X8" s="205">
        <f>SUM(X9:X17)</f>
        <v>0</v>
      </c>
      <c r="Y8" s="205">
        <f>SUM(Y9:Y17)</f>
        <v>0.37</v>
      </c>
      <c r="Z8" s="205">
        <f>SUM(Z9:Z17)</f>
        <v>2.59</v>
      </c>
      <c r="AA8" s="205">
        <f aca="true" t="shared" si="3" ref="AA8:BG8">SUM(AA9:AA17)</f>
        <v>1.92</v>
      </c>
      <c r="AB8" s="205">
        <f t="shared" si="3"/>
        <v>0</v>
      </c>
      <c r="AC8" s="205">
        <f t="shared" si="3"/>
        <v>1.85</v>
      </c>
      <c r="AD8" s="205">
        <f t="shared" si="3"/>
        <v>14.8</v>
      </c>
      <c r="AE8" s="205">
        <f t="shared" si="3"/>
        <v>0</v>
      </c>
      <c r="AF8" s="205">
        <f t="shared" si="3"/>
        <v>0</v>
      </c>
      <c r="AG8" s="205">
        <f t="shared" si="3"/>
        <v>0</v>
      </c>
      <c r="AH8" s="205">
        <f t="shared" si="3"/>
        <v>2.22</v>
      </c>
      <c r="AI8" s="205">
        <f t="shared" si="3"/>
        <v>0</v>
      </c>
      <c r="AJ8" s="205">
        <f t="shared" si="3"/>
        <v>2.96</v>
      </c>
      <c r="AK8" s="205">
        <f t="shared" si="3"/>
        <v>0</v>
      </c>
      <c r="AL8" s="205">
        <f t="shared" si="3"/>
        <v>0</v>
      </c>
      <c r="AM8" s="205">
        <f t="shared" si="3"/>
        <v>0</v>
      </c>
      <c r="AN8" s="205">
        <f t="shared" si="3"/>
        <v>0</v>
      </c>
      <c r="AO8" s="205">
        <f t="shared" si="3"/>
        <v>0</v>
      </c>
      <c r="AP8" s="205">
        <f t="shared" si="3"/>
        <v>4.78</v>
      </c>
      <c r="AQ8" s="205">
        <f t="shared" si="3"/>
        <v>4.65</v>
      </c>
      <c r="AR8" s="206">
        <f t="shared" si="3"/>
        <v>3</v>
      </c>
      <c r="AS8" s="206">
        <f t="shared" si="3"/>
        <v>0</v>
      </c>
      <c r="AT8" s="206">
        <f t="shared" si="3"/>
        <v>0</v>
      </c>
      <c r="AU8" s="206">
        <f t="shared" si="3"/>
        <v>47.03</v>
      </c>
      <c r="AV8" s="206">
        <f t="shared" si="3"/>
        <v>93.61000000000001</v>
      </c>
      <c r="AW8" s="206">
        <f t="shared" si="3"/>
        <v>0</v>
      </c>
      <c r="AX8" s="206">
        <f t="shared" si="3"/>
        <v>0</v>
      </c>
      <c r="AY8" s="206">
        <f t="shared" si="3"/>
        <v>0</v>
      </c>
      <c r="AZ8" s="206">
        <f t="shared" si="3"/>
        <v>0</v>
      </c>
      <c r="BA8" s="206">
        <f t="shared" si="3"/>
        <v>0</v>
      </c>
      <c r="BB8" s="206">
        <f t="shared" si="3"/>
        <v>0</v>
      </c>
      <c r="BC8" s="206">
        <f t="shared" si="3"/>
        <v>0</v>
      </c>
      <c r="BD8" s="206">
        <f t="shared" si="3"/>
        <v>0</v>
      </c>
      <c r="BE8" s="206">
        <f t="shared" si="3"/>
        <v>93.61000000000001</v>
      </c>
      <c r="BF8" s="206">
        <f t="shared" si="3"/>
        <v>0</v>
      </c>
      <c r="BG8" s="206">
        <f t="shared" si="3"/>
        <v>0</v>
      </c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</row>
    <row r="9" spans="1:113" ht="19.5" customHeight="1">
      <c r="A9" s="209" t="s">
        <v>62</v>
      </c>
      <c r="B9" s="209" t="s">
        <v>63</v>
      </c>
      <c r="C9" s="210" t="s">
        <v>63</v>
      </c>
      <c r="D9" s="209" t="s">
        <v>64</v>
      </c>
      <c r="E9" s="211">
        <f aca="true" t="shared" si="4" ref="E9:E46">SUM(F9,T9,AV9,BH9,BM9,BZ9,CR9,CU9,DA9,DD9)</f>
        <v>12.52</v>
      </c>
      <c r="F9" s="211">
        <f aca="true" t="shared" si="5" ref="F9:F48">SUM(G9:S9)</f>
        <v>6.36</v>
      </c>
      <c r="G9" s="211">
        <v>3.97</v>
      </c>
      <c r="H9" s="211">
        <v>2.35</v>
      </c>
      <c r="I9" s="211"/>
      <c r="J9" s="211"/>
      <c r="K9" s="211"/>
      <c r="L9" s="211"/>
      <c r="M9" s="211"/>
      <c r="N9" s="211"/>
      <c r="O9" s="212"/>
      <c r="P9" s="212">
        <v>0.04</v>
      </c>
      <c r="Q9" s="212"/>
      <c r="R9" s="212"/>
      <c r="S9" s="212"/>
      <c r="T9" s="212">
        <f aca="true" t="shared" si="6" ref="T9:T48">SUM(U9:AU9)</f>
        <v>6.1499999999999995</v>
      </c>
      <c r="U9" s="212">
        <v>0.3</v>
      </c>
      <c r="V9" s="212"/>
      <c r="W9" s="212"/>
      <c r="X9" s="212"/>
      <c r="Y9" s="212">
        <v>0.01</v>
      </c>
      <c r="Z9" s="212">
        <v>0.07</v>
      </c>
      <c r="AA9" s="212">
        <v>1.92</v>
      </c>
      <c r="AB9" s="212"/>
      <c r="AC9" s="212">
        <v>0.05</v>
      </c>
      <c r="AD9" s="212">
        <v>0.4</v>
      </c>
      <c r="AE9" s="212"/>
      <c r="AF9" s="212"/>
      <c r="AG9" s="212"/>
      <c r="AH9" s="212">
        <v>0.06</v>
      </c>
      <c r="AI9" s="212"/>
      <c r="AJ9" s="212">
        <v>0.08</v>
      </c>
      <c r="AK9" s="212"/>
      <c r="AL9" s="212"/>
      <c r="AM9" s="212"/>
      <c r="AN9" s="212"/>
      <c r="AO9" s="212"/>
      <c r="AP9" s="212">
        <v>0.13</v>
      </c>
      <c r="AQ9" s="212">
        <v>0.13</v>
      </c>
      <c r="AR9" s="212">
        <v>3</v>
      </c>
      <c r="AS9" s="212"/>
      <c r="AT9" s="212"/>
      <c r="AU9" s="212"/>
      <c r="AV9" s="212">
        <f aca="true" t="shared" si="7" ref="AV9:AV48">SUM(AW9:BL9)</f>
        <v>0.01</v>
      </c>
      <c r="AW9" s="212"/>
      <c r="AX9" s="212"/>
      <c r="AY9" s="212"/>
      <c r="AZ9" s="212"/>
      <c r="BA9" s="212"/>
      <c r="BB9" s="212"/>
      <c r="BC9" s="212"/>
      <c r="BD9" s="212"/>
      <c r="BE9" s="212">
        <v>0.01</v>
      </c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>
        <f aca="true" t="shared" si="8" ref="BZ9:BZ48">SUM(CA9:DC9)</f>
        <v>0</v>
      </c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>
        <f aca="true" t="shared" si="9" ref="CU9:CU48">SUM(CV9:DC9)</f>
        <v>0</v>
      </c>
      <c r="CV9" s="212"/>
      <c r="CW9" s="212"/>
      <c r="CX9" s="212"/>
      <c r="CY9" s="212"/>
      <c r="CZ9" s="212"/>
      <c r="DA9" s="212"/>
      <c r="DB9" s="212"/>
      <c r="DC9" s="212"/>
      <c r="DD9" s="212">
        <f aca="true" t="shared" si="10" ref="DD9:DD48">SUM(DE9:DI9)</f>
        <v>0</v>
      </c>
      <c r="DE9" s="212"/>
      <c r="DF9" s="212"/>
      <c r="DG9" s="212"/>
      <c r="DH9" s="212"/>
      <c r="DI9" s="212"/>
    </row>
    <row r="10" spans="1:113" ht="18" customHeight="1">
      <c r="A10" s="209" t="s">
        <v>62</v>
      </c>
      <c r="B10" s="209" t="s">
        <v>63</v>
      </c>
      <c r="C10" s="210" t="s">
        <v>65</v>
      </c>
      <c r="D10" s="209" t="s">
        <v>66</v>
      </c>
      <c r="E10" s="211">
        <f t="shared" si="4"/>
        <v>2</v>
      </c>
      <c r="F10" s="211">
        <f t="shared" si="5"/>
        <v>0</v>
      </c>
      <c r="G10" s="211"/>
      <c r="H10" s="211"/>
      <c r="I10" s="211"/>
      <c r="J10" s="211"/>
      <c r="K10" s="211"/>
      <c r="L10" s="211"/>
      <c r="M10" s="211"/>
      <c r="N10" s="211"/>
      <c r="O10" s="212"/>
      <c r="P10" s="212"/>
      <c r="Q10" s="212"/>
      <c r="R10" s="212"/>
      <c r="S10" s="212"/>
      <c r="T10" s="212">
        <f t="shared" si="6"/>
        <v>2</v>
      </c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>
        <v>2</v>
      </c>
      <c r="AV10" s="212">
        <f t="shared" si="7"/>
        <v>0</v>
      </c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>
        <f t="shared" si="8"/>
        <v>0</v>
      </c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>
        <f t="shared" si="9"/>
        <v>0</v>
      </c>
      <c r="CV10" s="212"/>
      <c r="CW10" s="212"/>
      <c r="CX10" s="212"/>
      <c r="CY10" s="212"/>
      <c r="CZ10" s="212"/>
      <c r="DA10" s="212"/>
      <c r="DB10" s="212"/>
      <c r="DC10" s="212"/>
      <c r="DD10" s="212">
        <f t="shared" si="10"/>
        <v>0</v>
      </c>
      <c r="DE10" s="212"/>
      <c r="DF10" s="212"/>
      <c r="DG10" s="212"/>
      <c r="DH10" s="212"/>
      <c r="DI10" s="212"/>
    </row>
    <row r="11" spans="1:113" ht="19.5" customHeight="1">
      <c r="A11" s="209" t="s">
        <v>62</v>
      </c>
      <c r="B11" s="209" t="s">
        <v>67</v>
      </c>
      <c r="C11" s="210" t="s">
        <v>63</v>
      </c>
      <c r="D11" s="209" t="s">
        <v>68</v>
      </c>
      <c r="E11" s="211">
        <f t="shared" si="4"/>
        <v>339.95000000000005</v>
      </c>
      <c r="F11" s="211">
        <f t="shared" si="5"/>
        <v>208.36</v>
      </c>
      <c r="G11" s="211">
        <v>115.84</v>
      </c>
      <c r="H11" s="211">
        <v>80.71</v>
      </c>
      <c r="I11" s="211"/>
      <c r="J11" s="211"/>
      <c r="K11" s="211">
        <v>8.55</v>
      </c>
      <c r="L11" s="211"/>
      <c r="M11" s="211"/>
      <c r="N11" s="211"/>
      <c r="O11" s="212"/>
      <c r="P11" s="212">
        <v>1.26</v>
      </c>
      <c r="Q11" s="212"/>
      <c r="R11" s="212"/>
      <c r="S11" s="212">
        <v>2</v>
      </c>
      <c r="T11" s="212">
        <f t="shared" si="6"/>
        <v>38</v>
      </c>
      <c r="U11" s="212">
        <v>9.3</v>
      </c>
      <c r="V11" s="212"/>
      <c r="W11" s="212"/>
      <c r="X11" s="212"/>
      <c r="Y11" s="212">
        <v>0.31</v>
      </c>
      <c r="Z11" s="212">
        <v>2.17</v>
      </c>
      <c r="AA11" s="212"/>
      <c r="AB11" s="212"/>
      <c r="AC11" s="212">
        <v>1.55</v>
      </c>
      <c r="AD11" s="212">
        <v>12.4</v>
      </c>
      <c r="AE11" s="212"/>
      <c r="AF11" s="212"/>
      <c r="AG11" s="212"/>
      <c r="AH11" s="212">
        <v>1.86</v>
      </c>
      <c r="AI11" s="212"/>
      <c r="AJ11" s="212">
        <v>2.48</v>
      </c>
      <c r="AK11" s="212"/>
      <c r="AL11" s="212"/>
      <c r="AM11" s="212"/>
      <c r="AN11" s="212"/>
      <c r="AO11" s="212"/>
      <c r="AP11" s="212">
        <v>3.99</v>
      </c>
      <c r="AQ11" s="212">
        <v>3.91</v>
      </c>
      <c r="AR11" s="212"/>
      <c r="AS11" s="212"/>
      <c r="AT11" s="212"/>
      <c r="AU11" s="212">
        <v>0.03</v>
      </c>
      <c r="AV11" s="212">
        <f t="shared" si="7"/>
        <v>93.59</v>
      </c>
      <c r="AW11" s="212"/>
      <c r="AX11" s="212"/>
      <c r="AY11" s="212"/>
      <c r="AZ11" s="212"/>
      <c r="BA11" s="212"/>
      <c r="BB11" s="212"/>
      <c r="BC11" s="212"/>
      <c r="BD11" s="212"/>
      <c r="BE11" s="212">
        <v>93.59</v>
      </c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>
        <f t="shared" si="8"/>
        <v>0</v>
      </c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>
        <f t="shared" si="9"/>
        <v>0</v>
      </c>
      <c r="CV11" s="212"/>
      <c r="CW11" s="212"/>
      <c r="CX11" s="212"/>
      <c r="CY11" s="212"/>
      <c r="CZ11" s="212"/>
      <c r="DA11" s="212"/>
      <c r="DB11" s="212"/>
      <c r="DC11" s="212"/>
      <c r="DD11" s="212">
        <f t="shared" si="10"/>
        <v>0</v>
      </c>
      <c r="DE11" s="212"/>
      <c r="DF11" s="212"/>
      <c r="DG11" s="212"/>
      <c r="DH11" s="212"/>
      <c r="DI11" s="212"/>
    </row>
    <row r="12" spans="1:113" ht="19.5" customHeight="1">
      <c r="A12" s="209" t="s">
        <v>62</v>
      </c>
      <c r="B12" s="209" t="s">
        <v>67</v>
      </c>
      <c r="C12" s="210" t="s">
        <v>65</v>
      </c>
      <c r="D12" s="209" t="s">
        <v>69</v>
      </c>
      <c r="E12" s="211">
        <f t="shared" si="4"/>
        <v>28</v>
      </c>
      <c r="F12" s="211">
        <f t="shared" si="5"/>
        <v>0</v>
      </c>
      <c r="G12" s="211"/>
      <c r="H12" s="211"/>
      <c r="I12" s="211"/>
      <c r="J12" s="211"/>
      <c r="K12" s="211"/>
      <c r="L12" s="211"/>
      <c r="M12" s="211"/>
      <c r="N12" s="211"/>
      <c r="O12" s="212"/>
      <c r="P12" s="212"/>
      <c r="Q12" s="212"/>
      <c r="R12" s="212"/>
      <c r="S12" s="212"/>
      <c r="T12" s="212">
        <f t="shared" si="6"/>
        <v>28</v>
      </c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>
        <v>28</v>
      </c>
      <c r="AV12" s="212">
        <f t="shared" si="7"/>
        <v>0</v>
      </c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>
        <f t="shared" si="8"/>
        <v>0</v>
      </c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>
        <f t="shared" si="9"/>
        <v>0</v>
      </c>
      <c r="CV12" s="212"/>
      <c r="CW12" s="212"/>
      <c r="CX12" s="212"/>
      <c r="CY12" s="212"/>
      <c r="CZ12" s="212"/>
      <c r="DA12" s="212"/>
      <c r="DB12" s="212"/>
      <c r="DC12" s="212"/>
      <c r="DD12" s="212">
        <f t="shared" si="10"/>
        <v>0</v>
      </c>
      <c r="DE12" s="212"/>
      <c r="DF12" s="212"/>
      <c r="DG12" s="212"/>
      <c r="DH12" s="212"/>
      <c r="DI12" s="212"/>
    </row>
    <row r="13" spans="1:113" ht="19.5" customHeight="1">
      <c r="A13" s="209" t="s">
        <v>62</v>
      </c>
      <c r="B13" s="209" t="s">
        <v>67</v>
      </c>
      <c r="C13" s="210" t="s">
        <v>70</v>
      </c>
      <c r="D13" s="213" t="s">
        <v>72</v>
      </c>
      <c r="E13" s="211">
        <f t="shared" si="4"/>
        <v>8</v>
      </c>
      <c r="F13" s="211">
        <f t="shared" si="5"/>
        <v>0</v>
      </c>
      <c r="G13" s="211"/>
      <c r="H13" s="211"/>
      <c r="I13" s="211"/>
      <c r="J13" s="211"/>
      <c r="K13" s="211"/>
      <c r="L13" s="211"/>
      <c r="M13" s="211"/>
      <c r="N13" s="211"/>
      <c r="O13" s="212"/>
      <c r="P13" s="212"/>
      <c r="Q13" s="212"/>
      <c r="R13" s="212"/>
      <c r="S13" s="212"/>
      <c r="T13" s="212">
        <f t="shared" si="6"/>
        <v>8</v>
      </c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>
        <v>8</v>
      </c>
      <c r="AV13" s="212">
        <f t="shared" si="7"/>
        <v>0</v>
      </c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>
        <f t="shared" si="8"/>
        <v>0</v>
      </c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>
        <f t="shared" si="9"/>
        <v>0</v>
      </c>
      <c r="CV13" s="212"/>
      <c r="CW13" s="212"/>
      <c r="CX13" s="212"/>
      <c r="CY13" s="212"/>
      <c r="CZ13" s="212"/>
      <c r="DA13" s="212"/>
      <c r="DB13" s="212"/>
      <c r="DC13" s="212"/>
      <c r="DD13" s="212">
        <f t="shared" si="10"/>
        <v>0</v>
      </c>
      <c r="DE13" s="212"/>
      <c r="DF13" s="212"/>
      <c r="DG13" s="212"/>
      <c r="DH13" s="212"/>
      <c r="DI13" s="212"/>
    </row>
    <row r="14" spans="1:113" ht="19.5" customHeight="1">
      <c r="A14" s="209" t="s">
        <v>62</v>
      </c>
      <c r="B14" s="209" t="s">
        <v>73</v>
      </c>
      <c r="C14" s="210" t="s">
        <v>65</v>
      </c>
      <c r="D14" s="209" t="s">
        <v>74</v>
      </c>
      <c r="E14" s="211">
        <f t="shared" si="4"/>
        <v>3</v>
      </c>
      <c r="F14" s="211">
        <f t="shared" si="5"/>
        <v>0</v>
      </c>
      <c r="G14" s="211"/>
      <c r="H14" s="211"/>
      <c r="I14" s="211"/>
      <c r="J14" s="211"/>
      <c r="K14" s="211"/>
      <c r="L14" s="211"/>
      <c r="M14" s="211"/>
      <c r="N14" s="211"/>
      <c r="O14" s="212"/>
      <c r="P14" s="212"/>
      <c r="Q14" s="212"/>
      <c r="R14" s="212"/>
      <c r="S14" s="212"/>
      <c r="T14" s="212">
        <f t="shared" si="6"/>
        <v>3</v>
      </c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>
        <v>3</v>
      </c>
      <c r="AV14" s="212">
        <f t="shared" si="7"/>
        <v>0</v>
      </c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>
        <f t="shared" si="8"/>
        <v>0</v>
      </c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>
        <f t="shared" si="9"/>
        <v>0</v>
      </c>
      <c r="CV14" s="212"/>
      <c r="CW14" s="212"/>
      <c r="CX14" s="212"/>
      <c r="CY14" s="212"/>
      <c r="CZ14" s="212"/>
      <c r="DA14" s="212"/>
      <c r="DB14" s="212"/>
      <c r="DC14" s="212"/>
      <c r="DD14" s="212">
        <f t="shared" si="10"/>
        <v>0</v>
      </c>
      <c r="DE14" s="212"/>
      <c r="DF14" s="212"/>
      <c r="DG14" s="212"/>
      <c r="DH14" s="212"/>
      <c r="DI14" s="212"/>
    </row>
    <row r="15" spans="1:113" ht="19.5" customHeight="1">
      <c r="A15" s="209" t="s">
        <v>62</v>
      </c>
      <c r="B15" s="209" t="s">
        <v>75</v>
      </c>
      <c r="C15" s="210" t="s">
        <v>63</v>
      </c>
      <c r="D15" s="209" t="s">
        <v>76</v>
      </c>
      <c r="E15" s="211">
        <f t="shared" si="4"/>
        <v>20.6</v>
      </c>
      <c r="F15" s="211">
        <f t="shared" si="5"/>
        <v>16.98</v>
      </c>
      <c r="G15" s="211">
        <v>10.32</v>
      </c>
      <c r="H15" s="211">
        <v>6.55</v>
      </c>
      <c r="I15" s="211"/>
      <c r="J15" s="211"/>
      <c r="K15" s="211"/>
      <c r="L15" s="211"/>
      <c r="M15" s="211"/>
      <c r="N15" s="211"/>
      <c r="O15" s="212"/>
      <c r="P15" s="212">
        <v>0.11</v>
      </c>
      <c r="Q15" s="212"/>
      <c r="R15" s="212"/>
      <c r="S15" s="212"/>
      <c r="T15" s="212">
        <f t="shared" si="6"/>
        <v>3.6100000000000003</v>
      </c>
      <c r="U15" s="212">
        <v>0.9</v>
      </c>
      <c r="V15" s="212"/>
      <c r="W15" s="212"/>
      <c r="X15" s="212"/>
      <c r="Y15" s="212">
        <v>0.03</v>
      </c>
      <c r="Z15" s="212">
        <v>0.21</v>
      </c>
      <c r="AA15" s="212"/>
      <c r="AB15" s="212"/>
      <c r="AC15" s="212">
        <v>0.15</v>
      </c>
      <c r="AD15" s="212">
        <v>1.2</v>
      </c>
      <c r="AE15" s="212"/>
      <c r="AF15" s="212"/>
      <c r="AG15" s="212"/>
      <c r="AH15" s="212">
        <v>0.18</v>
      </c>
      <c r="AI15" s="212"/>
      <c r="AJ15" s="212">
        <v>0.24</v>
      </c>
      <c r="AK15" s="212"/>
      <c r="AL15" s="212"/>
      <c r="AM15" s="212"/>
      <c r="AN15" s="212"/>
      <c r="AO15" s="212"/>
      <c r="AP15" s="212">
        <v>0.37</v>
      </c>
      <c r="AQ15" s="212">
        <v>0.33</v>
      </c>
      <c r="AR15" s="212"/>
      <c r="AS15" s="212"/>
      <c r="AT15" s="212"/>
      <c r="AU15" s="212"/>
      <c r="AV15" s="212">
        <f t="shared" si="7"/>
        <v>0.01</v>
      </c>
      <c r="AW15" s="212"/>
      <c r="AX15" s="212"/>
      <c r="AY15" s="212"/>
      <c r="AZ15" s="212"/>
      <c r="BA15" s="212"/>
      <c r="BB15" s="212"/>
      <c r="BC15" s="212"/>
      <c r="BD15" s="212"/>
      <c r="BE15" s="212">
        <v>0.01</v>
      </c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>
        <f t="shared" si="8"/>
        <v>0</v>
      </c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>
        <f t="shared" si="9"/>
        <v>0</v>
      </c>
      <c r="CV15" s="212"/>
      <c r="CW15" s="212"/>
      <c r="CX15" s="212"/>
      <c r="CY15" s="212"/>
      <c r="CZ15" s="212"/>
      <c r="DA15" s="212"/>
      <c r="DB15" s="212"/>
      <c r="DC15" s="212"/>
      <c r="DD15" s="212">
        <f t="shared" si="10"/>
        <v>0</v>
      </c>
      <c r="DE15" s="212"/>
      <c r="DF15" s="212"/>
      <c r="DG15" s="212"/>
      <c r="DH15" s="212"/>
      <c r="DI15" s="212"/>
    </row>
    <row r="16" spans="1:113" ht="19.5" customHeight="1">
      <c r="A16" s="209" t="s">
        <v>62</v>
      </c>
      <c r="B16" s="209" t="s">
        <v>77</v>
      </c>
      <c r="C16" s="210" t="s">
        <v>63</v>
      </c>
      <c r="D16" s="209" t="s">
        <v>78</v>
      </c>
      <c r="E16" s="211">
        <f t="shared" si="4"/>
        <v>15.809999999999999</v>
      </c>
      <c r="F16" s="211">
        <f t="shared" si="5"/>
        <v>13.299999999999999</v>
      </c>
      <c r="G16" s="211">
        <v>8.61</v>
      </c>
      <c r="H16" s="211">
        <v>4.6</v>
      </c>
      <c r="I16" s="211"/>
      <c r="J16" s="211"/>
      <c r="K16" s="211"/>
      <c r="L16" s="211"/>
      <c r="M16" s="211"/>
      <c r="N16" s="211"/>
      <c r="O16" s="212"/>
      <c r="P16" s="212">
        <v>0.09</v>
      </c>
      <c r="Q16" s="212"/>
      <c r="R16" s="212"/>
      <c r="S16" s="212"/>
      <c r="T16" s="212">
        <f t="shared" si="6"/>
        <v>2.51</v>
      </c>
      <c r="U16" s="212">
        <v>0.6</v>
      </c>
      <c r="V16" s="212"/>
      <c r="W16" s="212"/>
      <c r="X16" s="212"/>
      <c r="Y16" s="212">
        <v>0.02</v>
      </c>
      <c r="Z16" s="212">
        <v>0.14</v>
      </c>
      <c r="AA16" s="212"/>
      <c r="AB16" s="212"/>
      <c r="AC16" s="212">
        <v>0.1</v>
      </c>
      <c r="AD16" s="212">
        <v>0.8</v>
      </c>
      <c r="AE16" s="212"/>
      <c r="AF16" s="212"/>
      <c r="AG16" s="212"/>
      <c r="AH16" s="212">
        <v>0.12</v>
      </c>
      <c r="AI16" s="212"/>
      <c r="AJ16" s="212">
        <v>0.16</v>
      </c>
      <c r="AK16" s="212"/>
      <c r="AL16" s="212"/>
      <c r="AM16" s="212"/>
      <c r="AN16" s="212"/>
      <c r="AO16" s="212"/>
      <c r="AP16" s="212">
        <v>0.29</v>
      </c>
      <c r="AQ16" s="212">
        <v>0.28</v>
      </c>
      <c r="AR16" s="212"/>
      <c r="AS16" s="212"/>
      <c r="AT16" s="212"/>
      <c r="AU16" s="212"/>
      <c r="AV16" s="212">
        <f t="shared" si="7"/>
        <v>0</v>
      </c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>
        <f t="shared" si="8"/>
        <v>0</v>
      </c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>
        <f t="shared" si="9"/>
        <v>0</v>
      </c>
      <c r="CV16" s="212"/>
      <c r="CW16" s="212"/>
      <c r="CX16" s="212"/>
      <c r="CY16" s="212"/>
      <c r="CZ16" s="212"/>
      <c r="DA16" s="212"/>
      <c r="DB16" s="212"/>
      <c r="DC16" s="212"/>
      <c r="DD16" s="212">
        <f t="shared" si="10"/>
        <v>0</v>
      </c>
      <c r="DE16" s="212"/>
      <c r="DF16" s="212"/>
      <c r="DG16" s="212"/>
      <c r="DH16" s="212"/>
      <c r="DI16" s="212"/>
    </row>
    <row r="17" spans="1:113" ht="19.5" customHeight="1">
      <c r="A17" s="209" t="s">
        <v>62</v>
      </c>
      <c r="B17" s="209" t="s">
        <v>77</v>
      </c>
      <c r="C17" s="210" t="s">
        <v>65</v>
      </c>
      <c r="D17" s="209" t="s">
        <v>79</v>
      </c>
      <c r="E17" s="211">
        <f t="shared" si="4"/>
        <v>6</v>
      </c>
      <c r="F17" s="211">
        <f t="shared" si="5"/>
        <v>0</v>
      </c>
      <c r="G17" s="211"/>
      <c r="H17" s="211"/>
      <c r="I17" s="211"/>
      <c r="J17" s="211"/>
      <c r="K17" s="211"/>
      <c r="L17" s="211"/>
      <c r="M17" s="211"/>
      <c r="N17" s="211"/>
      <c r="O17" s="212"/>
      <c r="P17" s="212"/>
      <c r="Q17" s="212"/>
      <c r="R17" s="212"/>
      <c r="S17" s="212"/>
      <c r="T17" s="212">
        <f t="shared" si="6"/>
        <v>6</v>
      </c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>
        <v>6</v>
      </c>
      <c r="AV17" s="212">
        <f t="shared" si="7"/>
        <v>0</v>
      </c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>
        <f t="shared" si="8"/>
        <v>0</v>
      </c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>
        <f t="shared" si="9"/>
        <v>0</v>
      </c>
      <c r="CV17" s="212"/>
      <c r="CW17" s="212"/>
      <c r="CX17" s="212"/>
      <c r="CY17" s="212"/>
      <c r="CZ17" s="212"/>
      <c r="DA17" s="212"/>
      <c r="DB17" s="212"/>
      <c r="DC17" s="212"/>
      <c r="DD17" s="212">
        <f t="shared" si="10"/>
        <v>0</v>
      </c>
      <c r="DE17" s="212"/>
      <c r="DF17" s="212"/>
      <c r="DG17" s="212"/>
      <c r="DH17" s="212"/>
      <c r="DI17" s="212"/>
    </row>
    <row r="18" spans="1:113" s="207" customFormat="1" ht="19.5" customHeight="1">
      <c r="A18" s="204"/>
      <c r="B18" s="204"/>
      <c r="C18" s="208"/>
      <c r="D18" s="204" t="s">
        <v>139</v>
      </c>
      <c r="E18" s="205">
        <f>E19</f>
        <v>4.26</v>
      </c>
      <c r="F18" s="205">
        <f aca="true" t="shared" si="11" ref="F18:AK18">F19</f>
        <v>0</v>
      </c>
      <c r="G18" s="205">
        <f t="shared" si="11"/>
        <v>0</v>
      </c>
      <c r="H18" s="205">
        <f t="shared" si="11"/>
        <v>0</v>
      </c>
      <c r="I18" s="205">
        <f t="shared" si="11"/>
        <v>0</v>
      </c>
      <c r="J18" s="205">
        <f t="shared" si="11"/>
        <v>0</v>
      </c>
      <c r="K18" s="205">
        <f t="shared" si="11"/>
        <v>0</v>
      </c>
      <c r="L18" s="205">
        <f t="shared" si="11"/>
        <v>0</v>
      </c>
      <c r="M18" s="205">
        <f t="shared" si="11"/>
        <v>0</v>
      </c>
      <c r="N18" s="205">
        <f t="shared" si="11"/>
        <v>0</v>
      </c>
      <c r="O18" s="205">
        <f t="shared" si="11"/>
        <v>0</v>
      </c>
      <c r="P18" s="205">
        <f t="shared" si="11"/>
        <v>0</v>
      </c>
      <c r="Q18" s="205">
        <f t="shared" si="11"/>
        <v>0</v>
      </c>
      <c r="R18" s="205">
        <f t="shared" si="11"/>
        <v>0</v>
      </c>
      <c r="S18" s="205">
        <f t="shared" si="11"/>
        <v>0</v>
      </c>
      <c r="T18" s="205">
        <f t="shared" si="11"/>
        <v>4.26</v>
      </c>
      <c r="U18" s="205">
        <f t="shared" si="11"/>
        <v>0</v>
      </c>
      <c r="V18" s="205">
        <f t="shared" si="11"/>
        <v>0</v>
      </c>
      <c r="W18" s="205">
        <f t="shared" si="11"/>
        <v>0</v>
      </c>
      <c r="X18" s="205">
        <f t="shared" si="11"/>
        <v>0</v>
      </c>
      <c r="Y18" s="205">
        <f t="shared" si="11"/>
        <v>0</v>
      </c>
      <c r="Z18" s="205">
        <f t="shared" si="11"/>
        <v>0</v>
      </c>
      <c r="AA18" s="205">
        <f t="shared" si="11"/>
        <v>0</v>
      </c>
      <c r="AB18" s="205">
        <f t="shared" si="11"/>
        <v>0</v>
      </c>
      <c r="AC18" s="205">
        <f t="shared" si="11"/>
        <v>0</v>
      </c>
      <c r="AD18" s="205">
        <f t="shared" si="11"/>
        <v>0</v>
      </c>
      <c r="AE18" s="205">
        <f t="shared" si="11"/>
        <v>0</v>
      </c>
      <c r="AF18" s="205">
        <f t="shared" si="11"/>
        <v>0</v>
      </c>
      <c r="AG18" s="205">
        <f t="shared" si="11"/>
        <v>0</v>
      </c>
      <c r="AH18" s="205">
        <f t="shared" si="11"/>
        <v>0</v>
      </c>
      <c r="AI18" s="205">
        <f t="shared" si="11"/>
        <v>4.26</v>
      </c>
      <c r="AJ18" s="205">
        <f t="shared" si="11"/>
        <v>0</v>
      </c>
      <c r="AK18" s="205">
        <f t="shared" si="11"/>
        <v>0</v>
      </c>
      <c r="AL18" s="205">
        <f aca="true" t="shared" si="12" ref="AL18:BG18">AL19</f>
        <v>0</v>
      </c>
      <c r="AM18" s="205">
        <f t="shared" si="12"/>
        <v>0</v>
      </c>
      <c r="AN18" s="205">
        <f t="shared" si="12"/>
        <v>0</v>
      </c>
      <c r="AO18" s="205">
        <f t="shared" si="12"/>
        <v>0</v>
      </c>
      <c r="AP18" s="205">
        <f t="shared" si="12"/>
        <v>0</v>
      </c>
      <c r="AQ18" s="205">
        <f t="shared" si="12"/>
        <v>0</v>
      </c>
      <c r="AR18" s="206">
        <f t="shared" si="12"/>
        <v>0</v>
      </c>
      <c r="AS18" s="206">
        <f t="shared" si="12"/>
        <v>0</v>
      </c>
      <c r="AT18" s="206">
        <f t="shared" si="12"/>
        <v>0</v>
      </c>
      <c r="AU18" s="206">
        <f t="shared" si="12"/>
        <v>0</v>
      </c>
      <c r="AV18" s="206">
        <f t="shared" si="12"/>
        <v>0</v>
      </c>
      <c r="AW18" s="206">
        <f t="shared" si="12"/>
        <v>0</v>
      </c>
      <c r="AX18" s="206">
        <f t="shared" si="12"/>
        <v>0</v>
      </c>
      <c r="AY18" s="206">
        <f t="shared" si="12"/>
        <v>0</v>
      </c>
      <c r="AZ18" s="206">
        <f t="shared" si="12"/>
        <v>0</v>
      </c>
      <c r="BA18" s="206">
        <f t="shared" si="12"/>
        <v>0</v>
      </c>
      <c r="BB18" s="206">
        <f t="shared" si="12"/>
        <v>0</v>
      </c>
      <c r="BC18" s="206">
        <f t="shared" si="12"/>
        <v>0</v>
      </c>
      <c r="BD18" s="206">
        <f t="shared" si="12"/>
        <v>0</v>
      </c>
      <c r="BE18" s="206">
        <f t="shared" si="12"/>
        <v>0</v>
      </c>
      <c r="BF18" s="206">
        <f t="shared" si="12"/>
        <v>0</v>
      </c>
      <c r="BG18" s="206">
        <f t="shared" si="12"/>
        <v>0</v>
      </c>
      <c r="BH18" s="205">
        <f aca="true" t="shared" si="13" ref="BH18:BR18">BH19</f>
        <v>0</v>
      </c>
      <c r="BI18" s="205">
        <f t="shared" si="13"/>
        <v>0</v>
      </c>
      <c r="BJ18" s="205">
        <f t="shared" si="13"/>
        <v>0</v>
      </c>
      <c r="BK18" s="205">
        <f t="shared" si="13"/>
        <v>0</v>
      </c>
      <c r="BL18" s="205">
        <f t="shared" si="13"/>
        <v>0</v>
      </c>
      <c r="BM18" s="205">
        <f t="shared" si="13"/>
        <v>0</v>
      </c>
      <c r="BN18" s="205">
        <f t="shared" si="13"/>
        <v>0</v>
      </c>
      <c r="BO18" s="205">
        <f t="shared" si="13"/>
        <v>0</v>
      </c>
      <c r="BP18" s="205">
        <f t="shared" si="13"/>
        <v>0</v>
      </c>
      <c r="BQ18" s="205">
        <f t="shared" si="13"/>
        <v>0</v>
      </c>
      <c r="BR18" s="205">
        <f t="shared" si="13"/>
        <v>0</v>
      </c>
      <c r="BS18" s="205">
        <f aca="true" t="shared" si="14" ref="BS18:DI18">BS19</f>
        <v>0</v>
      </c>
      <c r="BT18" s="205">
        <f t="shared" si="14"/>
        <v>0</v>
      </c>
      <c r="BU18" s="205">
        <f t="shared" si="14"/>
        <v>0</v>
      </c>
      <c r="BV18" s="205">
        <f t="shared" si="14"/>
        <v>0</v>
      </c>
      <c r="BW18" s="205">
        <f t="shared" si="14"/>
        <v>0</v>
      </c>
      <c r="BX18" s="205">
        <f t="shared" si="14"/>
        <v>0</v>
      </c>
      <c r="BY18" s="205">
        <f t="shared" si="14"/>
        <v>0</v>
      </c>
      <c r="BZ18" s="205">
        <f t="shared" si="14"/>
        <v>0</v>
      </c>
      <c r="CA18" s="205">
        <f t="shared" si="14"/>
        <v>0</v>
      </c>
      <c r="CB18" s="205">
        <f t="shared" si="14"/>
        <v>0</v>
      </c>
      <c r="CC18" s="205">
        <f t="shared" si="14"/>
        <v>0</v>
      </c>
      <c r="CD18" s="205">
        <f t="shared" si="14"/>
        <v>0</v>
      </c>
      <c r="CE18" s="205">
        <f t="shared" si="14"/>
        <v>0</v>
      </c>
      <c r="CF18" s="205">
        <f t="shared" si="14"/>
        <v>0</v>
      </c>
      <c r="CG18" s="205">
        <f t="shared" si="14"/>
        <v>0</v>
      </c>
      <c r="CH18" s="205">
        <f t="shared" si="14"/>
        <v>0</v>
      </c>
      <c r="CI18" s="205">
        <f t="shared" si="14"/>
        <v>0</v>
      </c>
      <c r="CJ18" s="205">
        <f t="shared" si="14"/>
        <v>0</v>
      </c>
      <c r="CK18" s="205">
        <f t="shared" si="14"/>
        <v>0</v>
      </c>
      <c r="CL18" s="205">
        <f t="shared" si="14"/>
        <v>0</v>
      </c>
      <c r="CM18" s="205">
        <f t="shared" si="14"/>
        <v>0</v>
      </c>
      <c r="CN18" s="205">
        <f t="shared" si="14"/>
        <v>0</v>
      </c>
      <c r="CO18" s="205">
        <f t="shared" si="14"/>
        <v>0</v>
      </c>
      <c r="CP18" s="205">
        <f t="shared" si="14"/>
        <v>0</v>
      </c>
      <c r="CQ18" s="205">
        <f t="shared" si="14"/>
        <v>0</v>
      </c>
      <c r="CR18" s="205">
        <f t="shared" si="14"/>
        <v>0</v>
      </c>
      <c r="CS18" s="205">
        <f t="shared" si="14"/>
        <v>0</v>
      </c>
      <c r="CT18" s="205">
        <f t="shared" si="14"/>
        <v>0</v>
      </c>
      <c r="CU18" s="205">
        <f t="shared" si="14"/>
        <v>0</v>
      </c>
      <c r="CV18" s="205">
        <f t="shared" si="14"/>
        <v>0</v>
      </c>
      <c r="CW18" s="205">
        <f t="shared" si="14"/>
        <v>0</v>
      </c>
      <c r="CX18" s="205">
        <f t="shared" si="14"/>
        <v>0</v>
      </c>
      <c r="CY18" s="205">
        <f t="shared" si="14"/>
        <v>0</v>
      </c>
      <c r="CZ18" s="205">
        <f t="shared" si="14"/>
        <v>0</v>
      </c>
      <c r="DA18" s="205">
        <f t="shared" si="14"/>
        <v>0</v>
      </c>
      <c r="DB18" s="205">
        <f t="shared" si="14"/>
        <v>0</v>
      </c>
      <c r="DC18" s="205">
        <f t="shared" si="14"/>
        <v>0</v>
      </c>
      <c r="DD18" s="205">
        <f t="shared" si="14"/>
        <v>0</v>
      </c>
      <c r="DE18" s="205">
        <f t="shared" si="14"/>
        <v>0</v>
      </c>
      <c r="DF18" s="205">
        <f t="shared" si="14"/>
        <v>0</v>
      </c>
      <c r="DG18" s="205">
        <f t="shared" si="14"/>
        <v>0</v>
      </c>
      <c r="DH18" s="205">
        <f t="shared" si="14"/>
        <v>0</v>
      </c>
      <c r="DI18" s="205">
        <f t="shared" si="14"/>
        <v>0</v>
      </c>
    </row>
    <row r="19" spans="1:113" ht="19.5" customHeight="1">
      <c r="A19" s="209" t="s">
        <v>80</v>
      </c>
      <c r="B19" s="209" t="s">
        <v>70</v>
      </c>
      <c r="C19" s="210" t="s">
        <v>67</v>
      </c>
      <c r="D19" s="209" t="s">
        <v>81</v>
      </c>
      <c r="E19" s="211">
        <f t="shared" si="4"/>
        <v>4.26</v>
      </c>
      <c r="F19" s="211">
        <f t="shared" si="5"/>
        <v>0</v>
      </c>
      <c r="G19" s="211"/>
      <c r="H19" s="211"/>
      <c r="I19" s="211"/>
      <c r="J19" s="211"/>
      <c r="K19" s="211"/>
      <c r="L19" s="211"/>
      <c r="M19" s="211"/>
      <c r="N19" s="211"/>
      <c r="O19" s="212"/>
      <c r="P19" s="212"/>
      <c r="Q19" s="212"/>
      <c r="R19" s="212"/>
      <c r="S19" s="212"/>
      <c r="T19" s="212">
        <f t="shared" si="6"/>
        <v>4.26</v>
      </c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>
        <v>4.26</v>
      </c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>
        <f t="shared" si="7"/>
        <v>0</v>
      </c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>
        <f t="shared" si="8"/>
        <v>0</v>
      </c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>
        <f t="shared" si="9"/>
        <v>0</v>
      </c>
      <c r="CV19" s="212"/>
      <c r="CW19" s="212"/>
      <c r="CX19" s="212"/>
      <c r="CY19" s="212"/>
      <c r="CZ19" s="212"/>
      <c r="DA19" s="212"/>
      <c r="DB19" s="212"/>
      <c r="DC19" s="212"/>
      <c r="DD19" s="212">
        <f t="shared" si="10"/>
        <v>0</v>
      </c>
      <c r="DE19" s="212"/>
      <c r="DF19" s="212"/>
      <c r="DG19" s="212"/>
      <c r="DH19" s="212"/>
      <c r="DI19" s="212"/>
    </row>
    <row r="20" spans="1:113" s="207" customFormat="1" ht="19.5" customHeight="1">
      <c r="A20" s="204"/>
      <c r="B20" s="204"/>
      <c r="C20" s="208"/>
      <c r="D20" s="204" t="s">
        <v>143</v>
      </c>
      <c r="E20" s="205">
        <f>E21+E22</f>
        <v>27.760000000000005</v>
      </c>
      <c r="F20" s="205">
        <f aca="true" t="shared" si="15" ref="F20:P20">SUM(F21:F22)</f>
        <v>24.15</v>
      </c>
      <c r="G20" s="205">
        <f t="shared" si="15"/>
        <v>10.11</v>
      </c>
      <c r="H20" s="205">
        <f t="shared" si="15"/>
        <v>0.35</v>
      </c>
      <c r="I20" s="205">
        <f t="shared" si="15"/>
        <v>0</v>
      </c>
      <c r="J20" s="205">
        <f t="shared" si="15"/>
        <v>0</v>
      </c>
      <c r="K20" s="205">
        <f t="shared" si="15"/>
        <v>13.47</v>
      </c>
      <c r="L20" s="205">
        <f t="shared" si="15"/>
        <v>0</v>
      </c>
      <c r="M20" s="205">
        <f t="shared" si="15"/>
        <v>0</v>
      </c>
      <c r="N20" s="205">
        <f t="shared" si="15"/>
        <v>0</v>
      </c>
      <c r="O20" s="205">
        <f t="shared" si="15"/>
        <v>0</v>
      </c>
      <c r="P20" s="205">
        <f t="shared" si="15"/>
        <v>0.22</v>
      </c>
      <c r="Q20" s="205">
        <f>SUM(Q21:Q23)</f>
        <v>0</v>
      </c>
      <c r="R20" s="206"/>
      <c r="S20" s="206"/>
      <c r="T20" s="206">
        <f>SUM(U20:AR20)</f>
        <v>3.6</v>
      </c>
      <c r="U20" s="206">
        <f>U21+U22</f>
        <v>0.9</v>
      </c>
      <c r="V20" s="206">
        <f aca="true" t="shared" si="16" ref="V20:BE20">V21+V22</f>
        <v>0</v>
      </c>
      <c r="W20" s="206">
        <f t="shared" si="16"/>
        <v>0</v>
      </c>
      <c r="X20" s="206">
        <f t="shared" si="16"/>
        <v>0</v>
      </c>
      <c r="Y20" s="206">
        <f t="shared" si="16"/>
        <v>0.03</v>
      </c>
      <c r="Z20" s="206">
        <f t="shared" si="16"/>
        <v>0.21</v>
      </c>
      <c r="AA20" s="206">
        <f t="shared" si="16"/>
        <v>0</v>
      </c>
      <c r="AB20" s="206">
        <f t="shared" si="16"/>
        <v>0</v>
      </c>
      <c r="AC20" s="206">
        <f t="shared" si="16"/>
        <v>0.15</v>
      </c>
      <c r="AD20" s="206">
        <f t="shared" si="16"/>
        <v>1.2</v>
      </c>
      <c r="AE20" s="206">
        <f t="shared" si="16"/>
        <v>0</v>
      </c>
      <c r="AF20" s="206">
        <f t="shared" si="16"/>
        <v>0</v>
      </c>
      <c r="AG20" s="206">
        <f t="shared" si="16"/>
        <v>0</v>
      </c>
      <c r="AH20" s="206">
        <f t="shared" si="16"/>
        <v>0.18</v>
      </c>
      <c r="AI20" s="206">
        <f t="shared" si="16"/>
        <v>0</v>
      </c>
      <c r="AJ20" s="206">
        <f t="shared" si="16"/>
        <v>0.24</v>
      </c>
      <c r="AK20" s="206">
        <f t="shared" si="16"/>
        <v>0</v>
      </c>
      <c r="AL20" s="206">
        <f t="shared" si="16"/>
        <v>0</v>
      </c>
      <c r="AM20" s="206">
        <f t="shared" si="16"/>
        <v>0</v>
      </c>
      <c r="AN20" s="206">
        <f t="shared" si="16"/>
        <v>0</v>
      </c>
      <c r="AO20" s="206">
        <f t="shared" si="16"/>
        <v>0</v>
      </c>
      <c r="AP20" s="206">
        <f t="shared" si="16"/>
        <v>0.34</v>
      </c>
      <c r="AQ20" s="206">
        <f t="shared" si="16"/>
        <v>0.35</v>
      </c>
      <c r="AR20" s="206">
        <f t="shared" si="16"/>
        <v>0</v>
      </c>
      <c r="AS20" s="206">
        <f t="shared" si="16"/>
        <v>0</v>
      </c>
      <c r="AT20" s="206">
        <f t="shared" si="16"/>
        <v>0</v>
      </c>
      <c r="AU20" s="206">
        <f t="shared" si="16"/>
        <v>0</v>
      </c>
      <c r="AV20" s="206">
        <f t="shared" si="16"/>
        <v>0.01</v>
      </c>
      <c r="AW20" s="206">
        <f t="shared" si="16"/>
        <v>0</v>
      </c>
      <c r="AX20" s="206">
        <f t="shared" si="16"/>
        <v>0</v>
      </c>
      <c r="AY20" s="206">
        <f t="shared" si="16"/>
        <v>0</v>
      </c>
      <c r="AZ20" s="206">
        <f t="shared" si="16"/>
        <v>0</v>
      </c>
      <c r="BA20" s="206">
        <f t="shared" si="16"/>
        <v>0</v>
      </c>
      <c r="BB20" s="206">
        <f t="shared" si="16"/>
        <v>0</v>
      </c>
      <c r="BC20" s="206">
        <f t="shared" si="16"/>
        <v>0</v>
      </c>
      <c r="BD20" s="206">
        <f t="shared" si="16"/>
        <v>0</v>
      </c>
      <c r="BE20" s="206">
        <f t="shared" si="16"/>
        <v>0.01</v>
      </c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</row>
    <row r="21" spans="1:113" ht="19.5" customHeight="1">
      <c r="A21" s="209" t="s">
        <v>82</v>
      </c>
      <c r="B21" s="209" t="s">
        <v>63</v>
      </c>
      <c r="C21" s="210" t="s">
        <v>63</v>
      </c>
      <c r="D21" s="209" t="s">
        <v>83</v>
      </c>
      <c r="E21" s="211">
        <f t="shared" si="4"/>
        <v>9.4</v>
      </c>
      <c r="F21" s="211">
        <f t="shared" si="5"/>
        <v>9.4</v>
      </c>
      <c r="G21" s="211"/>
      <c r="H21" s="211"/>
      <c r="I21" s="211"/>
      <c r="J21" s="211"/>
      <c r="K21" s="211">
        <v>9.4</v>
      </c>
      <c r="L21" s="211"/>
      <c r="M21" s="211"/>
      <c r="N21" s="211"/>
      <c r="O21" s="212"/>
      <c r="P21" s="212"/>
      <c r="Q21" s="212"/>
      <c r="R21" s="212"/>
      <c r="S21" s="212"/>
      <c r="T21" s="212">
        <f t="shared" si="6"/>
        <v>0</v>
      </c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>
        <f t="shared" si="7"/>
        <v>0</v>
      </c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>
        <f t="shared" si="8"/>
        <v>0</v>
      </c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>
        <f t="shared" si="9"/>
        <v>0</v>
      </c>
      <c r="CV21" s="212"/>
      <c r="CW21" s="212"/>
      <c r="CX21" s="212"/>
      <c r="CY21" s="212"/>
      <c r="CZ21" s="212"/>
      <c r="DA21" s="212"/>
      <c r="DB21" s="212"/>
      <c r="DC21" s="212"/>
      <c r="DD21" s="212">
        <f t="shared" si="10"/>
        <v>0</v>
      </c>
      <c r="DE21" s="212"/>
      <c r="DF21" s="212"/>
      <c r="DG21" s="212"/>
      <c r="DH21" s="212"/>
      <c r="DI21" s="212"/>
    </row>
    <row r="22" spans="1:113" ht="19.5" customHeight="1">
      <c r="A22" s="209" t="s">
        <v>82</v>
      </c>
      <c r="B22" s="209" t="s">
        <v>63</v>
      </c>
      <c r="C22" s="210" t="s">
        <v>84</v>
      </c>
      <c r="D22" s="209" t="s">
        <v>85</v>
      </c>
      <c r="E22" s="211">
        <f t="shared" si="4"/>
        <v>18.360000000000003</v>
      </c>
      <c r="F22" s="211">
        <f t="shared" si="5"/>
        <v>14.75</v>
      </c>
      <c r="G22" s="211">
        <v>10.11</v>
      </c>
      <c r="H22" s="211">
        <v>0.35</v>
      </c>
      <c r="I22" s="211"/>
      <c r="J22" s="211"/>
      <c r="K22" s="211">
        <v>4.07</v>
      </c>
      <c r="L22" s="211"/>
      <c r="M22" s="211"/>
      <c r="N22" s="211"/>
      <c r="O22" s="212"/>
      <c r="P22" s="212">
        <v>0.22</v>
      </c>
      <c r="Q22" s="212"/>
      <c r="R22" s="212"/>
      <c r="S22" s="212"/>
      <c r="T22" s="212">
        <f t="shared" si="6"/>
        <v>3.6</v>
      </c>
      <c r="U22" s="212">
        <v>0.9</v>
      </c>
      <c r="V22" s="212"/>
      <c r="W22" s="212"/>
      <c r="X22" s="212"/>
      <c r="Y22" s="212">
        <v>0.03</v>
      </c>
      <c r="Z22" s="212">
        <v>0.21</v>
      </c>
      <c r="AA22" s="212"/>
      <c r="AB22" s="212"/>
      <c r="AC22" s="212">
        <v>0.15</v>
      </c>
      <c r="AD22" s="212">
        <v>1.2</v>
      </c>
      <c r="AE22" s="212"/>
      <c r="AF22" s="212"/>
      <c r="AG22" s="212"/>
      <c r="AH22" s="212">
        <v>0.18</v>
      </c>
      <c r="AI22" s="212"/>
      <c r="AJ22" s="212">
        <v>0.24</v>
      </c>
      <c r="AK22" s="212"/>
      <c r="AL22" s="212"/>
      <c r="AM22" s="212"/>
      <c r="AN22" s="212"/>
      <c r="AO22" s="212"/>
      <c r="AP22" s="212">
        <v>0.34</v>
      </c>
      <c r="AQ22" s="212">
        <v>0.35</v>
      </c>
      <c r="AR22" s="212"/>
      <c r="AS22" s="212"/>
      <c r="AT22" s="212"/>
      <c r="AU22" s="212"/>
      <c r="AV22" s="212">
        <f t="shared" si="7"/>
        <v>0.01</v>
      </c>
      <c r="AW22" s="212"/>
      <c r="AX22" s="212"/>
      <c r="AY22" s="212"/>
      <c r="AZ22" s="212"/>
      <c r="BA22" s="212"/>
      <c r="BB22" s="212"/>
      <c r="BC22" s="212"/>
      <c r="BD22" s="212"/>
      <c r="BE22" s="212">
        <v>0.01</v>
      </c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>
        <f t="shared" si="8"/>
        <v>0</v>
      </c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>
        <f t="shared" si="9"/>
        <v>0</v>
      </c>
      <c r="CV22" s="212"/>
      <c r="CW22" s="212"/>
      <c r="CX22" s="212"/>
      <c r="CY22" s="212"/>
      <c r="CZ22" s="212"/>
      <c r="DA22" s="212"/>
      <c r="DB22" s="212"/>
      <c r="DC22" s="212"/>
      <c r="DD22" s="212">
        <f t="shared" si="10"/>
        <v>0</v>
      </c>
      <c r="DE22" s="212"/>
      <c r="DF22" s="212"/>
      <c r="DG22" s="212"/>
      <c r="DH22" s="212"/>
      <c r="DI22" s="212"/>
    </row>
    <row r="23" spans="1:113" s="207" customFormat="1" ht="19.5" customHeight="1">
      <c r="A23" s="204"/>
      <c r="B23" s="204"/>
      <c r="C23" s="208"/>
      <c r="D23" s="214" t="s">
        <v>141</v>
      </c>
      <c r="E23" s="205">
        <f>E24+E25+E26+E27+E28+E29+E30+E31+E32</f>
        <v>348.53999999999996</v>
      </c>
      <c r="F23" s="205">
        <f aca="true" t="shared" si="17" ref="F23:AK23">F24+F25+F26+F27</f>
        <v>67.42999999999999</v>
      </c>
      <c r="G23" s="205">
        <f t="shared" si="17"/>
        <v>6.21</v>
      </c>
      <c r="H23" s="205">
        <f t="shared" si="17"/>
        <v>0.24</v>
      </c>
      <c r="I23" s="205">
        <f t="shared" si="17"/>
        <v>0</v>
      </c>
      <c r="J23" s="205">
        <f t="shared" si="17"/>
        <v>0</v>
      </c>
      <c r="K23" s="205">
        <f t="shared" si="17"/>
        <v>1.38</v>
      </c>
      <c r="L23" s="205">
        <f t="shared" si="17"/>
        <v>59.47</v>
      </c>
      <c r="M23" s="205">
        <f t="shared" si="17"/>
        <v>0</v>
      </c>
      <c r="N23" s="205">
        <f t="shared" si="17"/>
        <v>0</v>
      </c>
      <c r="O23" s="205">
        <f t="shared" si="17"/>
        <v>0</v>
      </c>
      <c r="P23" s="205">
        <f t="shared" si="17"/>
        <v>0.13</v>
      </c>
      <c r="Q23" s="205">
        <f t="shared" si="17"/>
        <v>0</v>
      </c>
      <c r="R23" s="205">
        <f t="shared" si="17"/>
        <v>0</v>
      </c>
      <c r="S23" s="205">
        <f t="shared" si="17"/>
        <v>0</v>
      </c>
      <c r="T23" s="205">
        <f t="shared" si="17"/>
        <v>14.139999999999999</v>
      </c>
      <c r="U23" s="205">
        <f t="shared" si="17"/>
        <v>0.6</v>
      </c>
      <c r="V23" s="205">
        <f t="shared" si="17"/>
        <v>0</v>
      </c>
      <c r="W23" s="205">
        <f t="shared" si="17"/>
        <v>0</v>
      </c>
      <c r="X23" s="205">
        <f t="shared" si="17"/>
        <v>0</v>
      </c>
      <c r="Y23" s="205">
        <f t="shared" si="17"/>
        <v>0.02</v>
      </c>
      <c r="Z23" s="205">
        <f t="shared" si="17"/>
        <v>0.14</v>
      </c>
      <c r="AA23" s="205">
        <f t="shared" si="17"/>
        <v>0</v>
      </c>
      <c r="AB23" s="205">
        <f t="shared" si="17"/>
        <v>0</v>
      </c>
      <c r="AC23" s="205">
        <f t="shared" si="17"/>
        <v>0.1</v>
      </c>
      <c r="AD23" s="205">
        <f t="shared" si="17"/>
        <v>0.8</v>
      </c>
      <c r="AE23" s="205">
        <f t="shared" si="17"/>
        <v>0</v>
      </c>
      <c r="AF23" s="205">
        <f t="shared" si="17"/>
        <v>0</v>
      </c>
      <c r="AG23" s="205">
        <f t="shared" si="17"/>
        <v>0</v>
      </c>
      <c r="AH23" s="205">
        <f t="shared" si="17"/>
        <v>0.12</v>
      </c>
      <c r="AI23" s="205">
        <f t="shared" si="17"/>
        <v>0</v>
      </c>
      <c r="AJ23" s="205">
        <f t="shared" si="17"/>
        <v>0.16</v>
      </c>
      <c r="AK23" s="205">
        <f t="shared" si="17"/>
        <v>0</v>
      </c>
      <c r="AL23" s="205">
        <f aca="true" t="shared" si="18" ref="AL23:BG23">AL24+AL25+AL26+AL27</f>
        <v>0</v>
      </c>
      <c r="AM23" s="205">
        <f t="shared" si="18"/>
        <v>0</v>
      </c>
      <c r="AN23" s="205">
        <f t="shared" si="18"/>
        <v>0</v>
      </c>
      <c r="AO23" s="205">
        <f t="shared" si="18"/>
        <v>0</v>
      </c>
      <c r="AP23" s="205">
        <f t="shared" si="18"/>
        <v>0.2</v>
      </c>
      <c r="AQ23" s="205">
        <f t="shared" si="18"/>
        <v>10.120000000000001</v>
      </c>
      <c r="AR23" s="206">
        <f t="shared" si="18"/>
        <v>0</v>
      </c>
      <c r="AS23" s="206">
        <f t="shared" si="18"/>
        <v>0</v>
      </c>
      <c r="AT23" s="206">
        <f t="shared" si="18"/>
        <v>0</v>
      </c>
      <c r="AU23" s="206">
        <f t="shared" si="18"/>
        <v>1.8800000000000001</v>
      </c>
      <c r="AV23" s="206">
        <f aca="true" t="shared" si="19" ref="AV23:BB23">SUM(AV24:AV32)</f>
        <v>266.97</v>
      </c>
      <c r="AW23" s="206">
        <f t="shared" si="19"/>
        <v>0</v>
      </c>
      <c r="AX23" s="206">
        <f t="shared" si="19"/>
        <v>0.03</v>
      </c>
      <c r="AY23" s="206">
        <f t="shared" si="19"/>
        <v>0</v>
      </c>
      <c r="AZ23" s="206">
        <f t="shared" si="19"/>
        <v>30.76</v>
      </c>
      <c r="BA23" s="206">
        <f t="shared" si="19"/>
        <v>224.4</v>
      </c>
      <c r="BB23" s="206">
        <f t="shared" si="19"/>
        <v>11.76</v>
      </c>
      <c r="BC23" s="206">
        <f t="shared" si="18"/>
        <v>0</v>
      </c>
      <c r="BD23" s="206">
        <f t="shared" si="18"/>
        <v>0</v>
      </c>
      <c r="BE23" s="206">
        <f t="shared" si="18"/>
        <v>0.02</v>
      </c>
      <c r="BF23" s="206">
        <f t="shared" si="18"/>
        <v>0</v>
      </c>
      <c r="BG23" s="206">
        <f t="shared" si="18"/>
        <v>0</v>
      </c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</row>
    <row r="24" spans="1:113" ht="18" customHeight="1">
      <c r="A24" s="209" t="s">
        <v>86</v>
      </c>
      <c r="B24" s="209" t="s">
        <v>63</v>
      </c>
      <c r="C24" s="210" t="s">
        <v>87</v>
      </c>
      <c r="D24" s="209" t="s">
        <v>88</v>
      </c>
      <c r="E24" s="211">
        <f t="shared" si="4"/>
        <v>10.34</v>
      </c>
      <c r="F24" s="211">
        <f t="shared" si="5"/>
        <v>7.96</v>
      </c>
      <c r="G24" s="211">
        <v>6.21</v>
      </c>
      <c r="H24" s="211">
        <v>0.24</v>
      </c>
      <c r="I24" s="211"/>
      <c r="J24" s="211"/>
      <c r="K24" s="211">
        <v>1.38</v>
      </c>
      <c r="L24" s="211"/>
      <c r="M24" s="211"/>
      <c r="N24" s="211"/>
      <c r="O24" s="212"/>
      <c r="P24" s="212">
        <v>0.13</v>
      </c>
      <c r="Q24" s="212"/>
      <c r="R24" s="212"/>
      <c r="S24" s="212"/>
      <c r="T24" s="212">
        <f t="shared" si="6"/>
        <v>2.3600000000000003</v>
      </c>
      <c r="U24" s="212">
        <v>0.6</v>
      </c>
      <c r="V24" s="212"/>
      <c r="W24" s="212"/>
      <c r="X24" s="212"/>
      <c r="Y24" s="212">
        <v>0.02</v>
      </c>
      <c r="Z24" s="212">
        <v>0.14</v>
      </c>
      <c r="AA24" s="212"/>
      <c r="AB24" s="212"/>
      <c r="AC24" s="212">
        <v>0.1</v>
      </c>
      <c r="AD24" s="212">
        <v>0.8</v>
      </c>
      <c r="AE24" s="212"/>
      <c r="AF24" s="212"/>
      <c r="AG24" s="212"/>
      <c r="AH24" s="212">
        <v>0.12</v>
      </c>
      <c r="AI24" s="212"/>
      <c r="AJ24" s="212">
        <v>0.16</v>
      </c>
      <c r="AK24" s="212"/>
      <c r="AL24" s="212"/>
      <c r="AM24" s="212"/>
      <c r="AN24" s="212"/>
      <c r="AO24" s="212"/>
      <c r="AP24" s="212">
        <v>0.2</v>
      </c>
      <c r="AQ24" s="212">
        <v>0.22</v>
      </c>
      <c r="AR24" s="212"/>
      <c r="AS24" s="212"/>
      <c r="AT24" s="212"/>
      <c r="AU24" s="212"/>
      <c r="AV24" s="212">
        <f t="shared" si="7"/>
        <v>0.02</v>
      </c>
      <c r="AW24" s="212"/>
      <c r="AX24" s="212"/>
      <c r="AY24" s="212"/>
      <c r="AZ24" s="212"/>
      <c r="BA24" s="212"/>
      <c r="BB24" s="212"/>
      <c r="BC24" s="212"/>
      <c r="BD24" s="212"/>
      <c r="BE24" s="212">
        <v>0.02</v>
      </c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>
        <f t="shared" si="8"/>
        <v>0</v>
      </c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>
        <f t="shared" si="9"/>
        <v>0</v>
      </c>
      <c r="CV24" s="212"/>
      <c r="CW24" s="212"/>
      <c r="CX24" s="212"/>
      <c r="CY24" s="212"/>
      <c r="CZ24" s="212"/>
      <c r="DA24" s="212"/>
      <c r="DB24" s="212"/>
      <c r="DC24" s="212"/>
      <c r="DD24" s="212">
        <f t="shared" si="10"/>
        <v>0</v>
      </c>
      <c r="DE24" s="212"/>
      <c r="DF24" s="212"/>
      <c r="DG24" s="212"/>
      <c r="DH24" s="212"/>
      <c r="DI24" s="212"/>
    </row>
    <row r="25" spans="1:113" ht="19.5" customHeight="1">
      <c r="A25" s="209" t="s">
        <v>86</v>
      </c>
      <c r="B25" s="209" t="s">
        <v>89</v>
      </c>
      <c r="C25" s="210" t="s">
        <v>63</v>
      </c>
      <c r="D25" s="209" t="s">
        <v>90</v>
      </c>
      <c r="E25" s="211">
        <f t="shared" si="4"/>
        <v>94.57000000000001</v>
      </c>
      <c r="F25" s="211">
        <f t="shared" si="5"/>
        <v>0</v>
      </c>
      <c r="G25" s="211"/>
      <c r="H25" s="211"/>
      <c r="I25" s="211"/>
      <c r="J25" s="211"/>
      <c r="K25" s="211"/>
      <c r="L25" s="211"/>
      <c r="M25" s="211"/>
      <c r="N25" s="211"/>
      <c r="O25" s="212"/>
      <c r="P25" s="212"/>
      <c r="Q25" s="212"/>
      <c r="R25" s="212"/>
      <c r="S25" s="212"/>
      <c r="T25" s="212">
        <f t="shared" si="6"/>
        <v>11.59</v>
      </c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>
        <v>9.74</v>
      </c>
      <c r="AR25" s="212"/>
      <c r="AS25" s="212"/>
      <c r="AT25" s="212"/>
      <c r="AU25" s="212">
        <v>1.85</v>
      </c>
      <c r="AV25" s="212">
        <f t="shared" si="7"/>
        <v>82.98</v>
      </c>
      <c r="AW25" s="212"/>
      <c r="AX25" s="212">
        <v>0.03</v>
      </c>
      <c r="AY25" s="212"/>
      <c r="AZ25" s="212"/>
      <c r="BA25" s="212">
        <v>82.95</v>
      </c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>
        <f t="shared" si="8"/>
        <v>0</v>
      </c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>
        <f t="shared" si="9"/>
        <v>0</v>
      </c>
      <c r="CV25" s="212"/>
      <c r="CW25" s="212"/>
      <c r="CX25" s="212"/>
      <c r="CY25" s="212"/>
      <c r="CZ25" s="212"/>
      <c r="DA25" s="212"/>
      <c r="DB25" s="212"/>
      <c r="DC25" s="212"/>
      <c r="DD25" s="212">
        <f t="shared" si="10"/>
        <v>0</v>
      </c>
      <c r="DE25" s="212"/>
      <c r="DF25" s="212"/>
      <c r="DG25" s="212"/>
      <c r="DH25" s="212"/>
      <c r="DI25" s="212"/>
    </row>
    <row r="26" spans="1:113" ht="19.5" customHeight="1">
      <c r="A26" s="209" t="s">
        <v>86</v>
      </c>
      <c r="B26" s="209" t="s">
        <v>89</v>
      </c>
      <c r="C26" s="210" t="s">
        <v>65</v>
      </c>
      <c r="D26" s="209" t="s">
        <v>91</v>
      </c>
      <c r="E26" s="211">
        <f t="shared" si="4"/>
        <v>0.19</v>
      </c>
      <c r="F26" s="211">
        <f t="shared" si="5"/>
        <v>0</v>
      </c>
      <c r="G26" s="211"/>
      <c r="H26" s="211"/>
      <c r="I26" s="211"/>
      <c r="J26" s="211"/>
      <c r="K26" s="211"/>
      <c r="L26" s="211"/>
      <c r="M26" s="211"/>
      <c r="N26" s="211"/>
      <c r="O26" s="212"/>
      <c r="P26" s="212"/>
      <c r="Q26" s="212"/>
      <c r="R26" s="212"/>
      <c r="S26" s="212"/>
      <c r="T26" s="212">
        <f t="shared" si="6"/>
        <v>0.19</v>
      </c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>
        <v>0.16</v>
      </c>
      <c r="AR26" s="212"/>
      <c r="AS26" s="212"/>
      <c r="AT26" s="212"/>
      <c r="AU26" s="212">
        <v>0.03</v>
      </c>
      <c r="AV26" s="212">
        <f t="shared" si="7"/>
        <v>0</v>
      </c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>
        <f t="shared" si="8"/>
        <v>0</v>
      </c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>
        <f t="shared" si="9"/>
        <v>0</v>
      </c>
      <c r="CV26" s="212"/>
      <c r="CW26" s="212"/>
      <c r="CX26" s="212"/>
      <c r="CY26" s="212"/>
      <c r="CZ26" s="212"/>
      <c r="DA26" s="212"/>
      <c r="DB26" s="212"/>
      <c r="DC26" s="212"/>
      <c r="DD26" s="212">
        <f t="shared" si="10"/>
        <v>0</v>
      </c>
      <c r="DE26" s="212"/>
      <c r="DF26" s="212"/>
      <c r="DG26" s="212"/>
      <c r="DH26" s="212"/>
      <c r="DI26" s="212"/>
    </row>
    <row r="27" spans="1:113" ht="19.5" customHeight="1">
      <c r="A27" s="209" t="s">
        <v>86</v>
      </c>
      <c r="B27" s="209" t="s">
        <v>89</v>
      </c>
      <c r="C27" s="210" t="s">
        <v>89</v>
      </c>
      <c r="D27" s="209" t="s">
        <v>92</v>
      </c>
      <c r="E27" s="211">
        <f t="shared" si="4"/>
        <v>59.47</v>
      </c>
      <c r="F27" s="211">
        <f t="shared" si="5"/>
        <v>59.47</v>
      </c>
      <c r="G27" s="211"/>
      <c r="H27" s="211"/>
      <c r="I27" s="211"/>
      <c r="J27" s="211"/>
      <c r="K27" s="211"/>
      <c r="L27" s="211">
        <v>59.47</v>
      </c>
      <c r="M27" s="211"/>
      <c r="N27" s="211"/>
      <c r="O27" s="212"/>
      <c r="P27" s="212"/>
      <c r="Q27" s="212"/>
      <c r="R27" s="212"/>
      <c r="S27" s="212"/>
      <c r="T27" s="212">
        <f t="shared" si="6"/>
        <v>0</v>
      </c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>
        <f t="shared" si="7"/>
        <v>0</v>
      </c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>
        <f t="shared" si="8"/>
        <v>0</v>
      </c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>
        <f t="shared" si="9"/>
        <v>0</v>
      </c>
      <c r="CV27" s="212"/>
      <c r="CW27" s="212"/>
      <c r="CX27" s="212"/>
      <c r="CY27" s="212"/>
      <c r="CZ27" s="212"/>
      <c r="DA27" s="212"/>
      <c r="DB27" s="212"/>
      <c r="DC27" s="212"/>
      <c r="DD27" s="212">
        <f t="shared" si="10"/>
        <v>0</v>
      </c>
      <c r="DE27" s="212"/>
      <c r="DF27" s="212"/>
      <c r="DG27" s="212"/>
      <c r="DH27" s="212"/>
      <c r="DI27" s="212"/>
    </row>
    <row r="28" spans="1:113" ht="19.5" customHeight="1">
      <c r="A28" s="209" t="s">
        <v>86</v>
      </c>
      <c r="B28" s="209" t="s">
        <v>70</v>
      </c>
      <c r="C28" s="210" t="s">
        <v>63</v>
      </c>
      <c r="D28" s="209" t="s">
        <v>93</v>
      </c>
      <c r="E28" s="211">
        <f t="shared" si="4"/>
        <v>30.76</v>
      </c>
      <c r="F28" s="211">
        <f t="shared" si="5"/>
        <v>0</v>
      </c>
      <c r="G28" s="211"/>
      <c r="H28" s="211"/>
      <c r="I28" s="211"/>
      <c r="J28" s="211"/>
      <c r="K28" s="211"/>
      <c r="L28" s="211"/>
      <c r="M28" s="211"/>
      <c r="N28" s="211"/>
      <c r="O28" s="212"/>
      <c r="P28" s="212"/>
      <c r="Q28" s="212"/>
      <c r="R28" s="212"/>
      <c r="S28" s="212"/>
      <c r="T28" s="212">
        <f t="shared" si="6"/>
        <v>0</v>
      </c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>
        <f t="shared" si="7"/>
        <v>30.76</v>
      </c>
      <c r="AW28" s="212"/>
      <c r="AX28" s="212"/>
      <c r="AY28" s="212"/>
      <c r="AZ28" s="212">
        <v>30.76</v>
      </c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>
        <f t="shared" si="8"/>
        <v>0</v>
      </c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>
        <f t="shared" si="9"/>
        <v>0</v>
      </c>
      <c r="CV28" s="212"/>
      <c r="CW28" s="212"/>
      <c r="CX28" s="212"/>
      <c r="CY28" s="212"/>
      <c r="CZ28" s="212"/>
      <c r="DA28" s="212"/>
      <c r="DB28" s="212"/>
      <c r="DC28" s="212"/>
      <c r="DD28" s="212">
        <f t="shared" si="10"/>
        <v>0</v>
      </c>
      <c r="DE28" s="212"/>
      <c r="DF28" s="212"/>
      <c r="DG28" s="212"/>
      <c r="DH28" s="212"/>
      <c r="DI28" s="212"/>
    </row>
    <row r="29" spans="1:113" ht="19.5" customHeight="1">
      <c r="A29" s="209" t="s">
        <v>86</v>
      </c>
      <c r="B29" s="209" t="s">
        <v>70</v>
      </c>
      <c r="C29" s="210" t="s">
        <v>67</v>
      </c>
      <c r="D29" s="209" t="s">
        <v>94</v>
      </c>
      <c r="E29" s="211">
        <f t="shared" si="4"/>
        <v>92.39</v>
      </c>
      <c r="F29" s="211">
        <f t="shared" si="5"/>
        <v>0</v>
      </c>
      <c r="G29" s="211"/>
      <c r="H29" s="211"/>
      <c r="I29" s="211"/>
      <c r="J29" s="211"/>
      <c r="K29" s="211"/>
      <c r="L29" s="211"/>
      <c r="M29" s="211"/>
      <c r="N29" s="211"/>
      <c r="O29" s="212"/>
      <c r="P29" s="212"/>
      <c r="Q29" s="212"/>
      <c r="R29" s="212"/>
      <c r="S29" s="212"/>
      <c r="T29" s="212">
        <f t="shared" si="6"/>
        <v>0</v>
      </c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>
        <f t="shared" si="7"/>
        <v>92.39</v>
      </c>
      <c r="AW29" s="212"/>
      <c r="AX29" s="212"/>
      <c r="AY29" s="212"/>
      <c r="AZ29" s="212"/>
      <c r="BA29" s="212">
        <v>92.39</v>
      </c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>
        <f t="shared" si="8"/>
        <v>0</v>
      </c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>
        <f t="shared" si="9"/>
        <v>0</v>
      </c>
      <c r="CV29" s="212"/>
      <c r="CW29" s="212"/>
      <c r="CX29" s="212"/>
      <c r="CY29" s="212"/>
      <c r="CZ29" s="212"/>
      <c r="DA29" s="212"/>
      <c r="DB29" s="212"/>
      <c r="DC29" s="212"/>
      <c r="DD29" s="212">
        <f t="shared" si="10"/>
        <v>0</v>
      </c>
      <c r="DE29" s="212"/>
      <c r="DF29" s="212"/>
      <c r="DG29" s="212"/>
      <c r="DH29" s="212"/>
      <c r="DI29" s="212"/>
    </row>
    <row r="30" spans="1:113" ht="19.5" customHeight="1">
      <c r="A30" s="209" t="s">
        <v>86</v>
      </c>
      <c r="B30" s="209" t="s">
        <v>70</v>
      </c>
      <c r="C30" s="210" t="s">
        <v>95</v>
      </c>
      <c r="D30" s="209" t="s">
        <v>96</v>
      </c>
      <c r="E30" s="211">
        <f t="shared" si="4"/>
        <v>49.06</v>
      </c>
      <c r="F30" s="211">
        <f t="shared" si="5"/>
        <v>0</v>
      </c>
      <c r="G30" s="211"/>
      <c r="H30" s="211"/>
      <c r="I30" s="211"/>
      <c r="J30" s="211"/>
      <c r="K30" s="211"/>
      <c r="L30" s="211"/>
      <c r="M30" s="211"/>
      <c r="N30" s="211"/>
      <c r="O30" s="212"/>
      <c r="P30" s="212"/>
      <c r="Q30" s="212"/>
      <c r="R30" s="212"/>
      <c r="S30" s="212"/>
      <c r="T30" s="212">
        <f t="shared" si="6"/>
        <v>0</v>
      </c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>
        <f t="shared" si="7"/>
        <v>49.06</v>
      </c>
      <c r="AW30" s="212"/>
      <c r="AX30" s="212"/>
      <c r="AY30" s="212"/>
      <c r="AZ30" s="212"/>
      <c r="BA30" s="212">
        <v>49.06</v>
      </c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>
        <f t="shared" si="8"/>
        <v>0</v>
      </c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>
        <f t="shared" si="9"/>
        <v>0</v>
      </c>
      <c r="CV30" s="212"/>
      <c r="CW30" s="212"/>
      <c r="CX30" s="212"/>
      <c r="CY30" s="212"/>
      <c r="CZ30" s="212"/>
      <c r="DA30" s="212"/>
      <c r="DB30" s="212"/>
      <c r="DC30" s="212"/>
      <c r="DD30" s="212">
        <f t="shared" si="10"/>
        <v>0</v>
      </c>
      <c r="DE30" s="212"/>
      <c r="DF30" s="212"/>
      <c r="DG30" s="212"/>
      <c r="DH30" s="212"/>
      <c r="DI30" s="212"/>
    </row>
    <row r="31" spans="1:113" ht="19.5" customHeight="1">
      <c r="A31" s="209" t="s">
        <v>86</v>
      </c>
      <c r="B31" s="209" t="s">
        <v>97</v>
      </c>
      <c r="C31" s="210" t="s">
        <v>65</v>
      </c>
      <c r="D31" s="209" t="s">
        <v>98</v>
      </c>
      <c r="E31" s="211">
        <f t="shared" si="4"/>
        <v>6.96</v>
      </c>
      <c r="F31" s="211">
        <f t="shared" si="5"/>
        <v>0</v>
      </c>
      <c r="G31" s="211"/>
      <c r="H31" s="211"/>
      <c r="I31" s="211"/>
      <c r="J31" s="211"/>
      <c r="K31" s="211"/>
      <c r="L31" s="211"/>
      <c r="M31" s="211"/>
      <c r="N31" s="211"/>
      <c r="O31" s="212"/>
      <c r="P31" s="212"/>
      <c r="Q31" s="212"/>
      <c r="R31" s="212"/>
      <c r="S31" s="212"/>
      <c r="T31" s="212">
        <f t="shared" si="6"/>
        <v>0</v>
      </c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>
        <f t="shared" si="7"/>
        <v>6.96</v>
      </c>
      <c r="AW31" s="212"/>
      <c r="AX31" s="212"/>
      <c r="AY31" s="212"/>
      <c r="AZ31" s="212"/>
      <c r="BA31" s="212"/>
      <c r="BB31" s="212">
        <v>6.96</v>
      </c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>
        <f t="shared" si="8"/>
        <v>0</v>
      </c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>
        <f t="shared" si="9"/>
        <v>0</v>
      </c>
      <c r="CV31" s="212"/>
      <c r="CW31" s="212"/>
      <c r="CX31" s="212"/>
      <c r="CY31" s="212"/>
      <c r="CZ31" s="212"/>
      <c r="DA31" s="212"/>
      <c r="DB31" s="212"/>
      <c r="DC31" s="212"/>
      <c r="DD31" s="212">
        <f t="shared" si="10"/>
        <v>0</v>
      </c>
      <c r="DE31" s="212"/>
      <c r="DF31" s="212"/>
      <c r="DG31" s="212"/>
      <c r="DH31" s="212"/>
      <c r="DI31" s="212"/>
    </row>
    <row r="32" spans="1:113" ht="19.5" customHeight="1">
      <c r="A32" s="209" t="s">
        <v>86</v>
      </c>
      <c r="B32" s="209" t="s">
        <v>99</v>
      </c>
      <c r="C32" s="210" t="s">
        <v>65</v>
      </c>
      <c r="D32" s="209" t="s">
        <v>100</v>
      </c>
      <c r="E32" s="211">
        <f t="shared" si="4"/>
        <v>4.8</v>
      </c>
      <c r="F32" s="211">
        <f t="shared" si="5"/>
        <v>0</v>
      </c>
      <c r="G32" s="211"/>
      <c r="H32" s="211"/>
      <c r="I32" s="211"/>
      <c r="J32" s="211"/>
      <c r="K32" s="211"/>
      <c r="L32" s="211"/>
      <c r="M32" s="211"/>
      <c r="N32" s="211"/>
      <c r="O32" s="212"/>
      <c r="P32" s="212"/>
      <c r="Q32" s="212"/>
      <c r="R32" s="212"/>
      <c r="S32" s="212"/>
      <c r="T32" s="212">
        <f t="shared" si="6"/>
        <v>0</v>
      </c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>
        <f t="shared" si="7"/>
        <v>4.8</v>
      </c>
      <c r="AW32" s="212"/>
      <c r="AX32" s="212"/>
      <c r="AY32" s="212"/>
      <c r="AZ32" s="212"/>
      <c r="BA32" s="212"/>
      <c r="BB32" s="212">
        <v>4.8</v>
      </c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>
        <f t="shared" si="8"/>
        <v>0</v>
      </c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>
        <f t="shared" si="9"/>
        <v>0</v>
      </c>
      <c r="CV32" s="212"/>
      <c r="CW32" s="212"/>
      <c r="CX32" s="212"/>
      <c r="CY32" s="212"/>
      <c r="CZ32" s="212"/>
      <c r="DA32" s="212"/>
      <c r="DB32" s="212"/>
      <c r="DC32" s="212"/>
      <c r="DD32" s="212">
        <f t="shared" si="10"/>
        <v>0</v>
      </c>
      <c r="DE32" s="212"/>
      <c r="DF32" s="212"/>
      <c r="DG32" s="212"/>
      <c r="DH32" s="212"/>
      <c r="DI32" s="212"/>
    </row>
    <row r="33" spans="1:113" s="207" customFormat="1" ht="19.5" customHeight="1">
      <c r="A33" s="204"/>
      <c r="B33" s="204"/>
      <c r="C33" s="208"/>
      <c r="D33" s="214" t="s">
        <v>144</v>
      </c>
      <c r="E33" s="205">
        <f>E34+E35</f>
        <v>19.15</v>
      </c>
      <c r="F33" s="205">
        <f aca="true" t="shared" si="20" ref="F33:AU33">F34+F35</f>
        <v>19.15</v>
      </c>
      <c r="G33" s="205">
        <f t="shared" si="20"/>
        <v>0</v>
      </c>
      <c r="H33" s="205">
        <f t="shared" si="20"/>
        <v>0</v>
      </c>
      <c r="I33" s="205">
        <f t="shared" si="20"/>
        <v>0</v>
      </c>
      <c r="J33" s="205">
        <f t="shared" si="20"/>
        <v>0</v>
      </c>
      <c r="K33" s="205">
        <f t="shared" si="20"/>
        <v>0</v>
      </c>
      <c r="L33" s="205">
        <f t="shared" si="20"/>
        <v>0</v>
      </c>
      <c r="M33" s="205">
        <f t="shared" si="20"/>
        <v>0</v>
      </c>
      <c r="N33" s="205">
        <f t="shared" si="20"/>
        <v>19.15</v>
      </c>
      <c r="O33" s="205">
        <f t="shared" si="20"/>
        <v>0</v>
      </c>
      <c r="P33" s="205">
        <f t="shared" si="20"/>
        <v>0</v>
      </c>
      <c r="Q33" s="205">
        <f t="shared" si="20"/>
        <v>0</v>
      </c>
      <c r="R33" s="205">
        <f t="shared" si="20"/>
        <v>0</v>
      </c>
      <c r="S33" s="205">
        <f t="shared" si="20"/>
        <v>0</v>
      </c>
      <c r="T33" s="205">
        <f t="shared" si="20"/>
        <v>0</v>
      </c>
      <c r="U33" s="205">
        <f t="shared" si="20"/>
        <v>0</v>
      </c>
      <c r="V33" s="205">
        <f t="shared" si="20"/>
        <v>0</v>
      </c>
      <c r="W33" s="205">
        <f t="shared" si="20"/>
        <v>0</v>
      </c>
      <c r="X33" s="205">
        <f t="shared" si="20"/>
        <v>0</v>
      </c>
      <c r="Y33" s="205">
        <f t="shared" si="20"/>
        <v>0</v>
      </c>
      <c r="Z33" s="205">
        <f t="shared" si="20"/>
        <v>0</v>
      </c>
      <c r="AA33" s="205">
        <f t="shared" si="20"/>
        <v>0</v>
      </c>
      <c r="AB33" s="205">
        <f t="shared" si="20"/>
        <v>0</v>
      </c>
      <c r="AC33" s="205">
        <f t="shared" si="20"/>
        <v>0</v>
      </c>
      <c r="AD33" s="205">
        <f t="shared" si="20"/>
        <v>0</v>
      </c>
      <c r="AE33" s="205">
        <f t="shared" si="20"/>
        <v>0</v>
      </c>
      <c r="AF33" s="205">
        <f t="shared" si="20"/>
        <v>0</v>
      </c>
      <c r="AG33" s="205">
        <f t="shared" si="20"/>
        <v>0</v>
      </c>
      <c r="AH33" s="205">
        <f t="shared" si="20"/>
        <v>0</v>
      </c>
      <c r="AI33" s="205">
        <f t="shared" si="20"/>
        <v>0</v>
      </c>
      <c r="AJ33" s="205">
        <f t="shared" si="20"/>
        <v>0</v>
      </c>
      <c r="AK33" s="205">
        <f t="shared" si="20"/>
        <v>0</v>
      </c>
      <c r="AL33" s="205">
        <f t="shared" si="20"/>
        <v>0</v>
      </c>
      <c r="AM33" s="205">
        <f t="shared" si="20"/>
        <v>0</v>
      </c>
      <c r="AN33" s="205">
        <f t="shared" si="20"/>
        <v>0</v>
      </c>
      <c r="AO33" s="205">
        <f t="shared" si="20"/>
        <v>0</v>
      </c>
      <c r="AP33" s="205">
        <f t="shared" si="20"/>
        <v>0</v>
      </c>
      <c r="AQ33" s="205">
        <f t="shared" si="20"/>
        <v>0</v>
      </c>
      <c r="AR33" s="205">
        <f t="shared" si="20"/>
        <v>0</v>
      </c>
      <c r="AS33" s="205">
        <f t="shared" si="20"/>
        <v>0</v>
      </c>
      <c r="AT33" s="205">
        <f t="shared" si="20"/>
        <v>0</v>
      </c>
      <c r="AU33" s="205">
        <f t="shared" si="20"/>
        <v>0</v>
      </c>
      <c r="AV33" s="206"/>
      <c r="AW33" s="206">
        <f aca="true" t="shared" si="21" ref="AW33:BG33">AW34+AW35+AW37+AW39+AW40</f>
        <v>0</v>
      </c>
      <c r="AX33" s="206">
        <f t="shared" si="21"/>
        <v>0</v>
      </c>
      <c r="AY33" s="206">
        <f t="shared" si="21"/>
        <v>0</v>
      </c>
      <c r="AZ33" s="206">
        <f t="shared" si="21"/>
        <v>0</v>
      </c>
      <c r="BA33" s="206"/>
      <c r="BB33" s="206">
        <f t="shared" si="21"/>
        <v>0</v>
      </c>
      <c r="BC33" s="206">
        <f t="shared" si="21"/>
        <v>0</v>
      </c>
      <c r="BD33" s="206">
        <f t="shared" si="21"/>
        <v>0</v>
      </c>
      <c r="BE33" s="206">
        <f t="shared" si="21"/>
        <v>0</v>
      </c>
      <c r="BF33" s="206">
        <f t="shared" si="21"/>
        <v>0</v>
      </c>
      <c r="BG33" s="206">
        <f t="shared" si="21"/>
        <v>0</v>
      </c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</row>
    <row r="34" spans="1:113" ht="19.5" customHeight="1">
      <c r="A34" s="209" t="s">
        <v>101</v>
      </c>
      <c r="B34" s="209" t="s">
        <v>73</v>
      </c>
      <c r="C34" s="210" t="s">
        <v>63</v>
      </c>
      <c r="D34" s="209" t="s">
        <v>102</v>
      </c>
      <c r="E34" s="211">
        <f t="shared" si="4"/>
        <v>15.81</v>
      </c>
      <c r="F34" s="211">
        <f t="shared" si="5"/>
        <v>15.81</v>
      </c>
      <c r="G34" s="211"/>
      <c r="H34" s="211"/>
      <c r="I34" s="211"/>
      <c r="J34" s="211"/>
      <c r="K34" s="211"/>
      <c r="L34" s="211"/>
      <c r="M34" s="211"/>
      <c r="N34" s="211">
        <v>15.81</v>
      </c>
      <c r="O34" s="212"/>
      <c r="P34" s="212"/>
      <c r="Q34" s="212"/>
      <c r="R34" s="212"/>
      <c r="S34" s="212"/>
      <c r="T34" s="212">
        <f t="shared" si="6"/>
        <v>0</v>
      </c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>
        <f t="shared" si="7"/>
        <v>0</v>
      </c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>
        <f t="shared" si="8"/>
        <v>0</v>
      </c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>
        <f t="shared" si="9"/>
        <v>0</v>
      </c>
      <c r="CV34" s="212"/>
      <c r="CW34" s="212"/>
      <c r="CX34" s="212"/>
      <c r="CY34" s="212"/>
      <c r="CZ34" s="212"/>
      <c r="DA34" s="212"/>
      <c r="DB34" s="212"/>
      <c r="DC34" s="212"/>
      <c r="DD34" s="212">
        <f t="shared" si="10"/>
        <v>0</v>
      </c>
      <c r="DE34" s="212"/>
      <c r="DF34" s="212"/>
      <c r="DG34" s="212"/>
      <c r="DH34" s="212"/>
      <c r="DI34" s="212"/>
    </row>
    <row r="35" spans="1:113" ht="19.5" customHeight="1">
      <c r="A35" s="209" t="s">
        <v>101</v>
      </c>
      <c r="B35" s="209" t="s">
        <v>73</v>
      </c>
      <c r="C35" s="210" t="s">
        <v>65</v>
      </c>
      <c r="D35" s="209" t="s">
        <v>103</v>
      </c>
      <c r="E35" s="211">
        <f t="shared" si="4"/>
        <v>3.34</v>
      </c>
      <c r="F35" s="211">
        <f t="shared" si="5"/>
        <v>3.34</v>
      </c>
      <c r="G35" s="211"/>
      <c r="H35" s="211"/>
      <c r="I35" s="211"/>
      <c r="J35" s="211"/>
      <c r="K35" s="211"/>
      <c r="L35" s="211"/>
      <c r="M35" s="211"/>
      <c r="N35" s="211">
        <v>3.34</v>
      </c>
      <c r="O35" s="212"/>
      <c r="P35" s="212"/>
      <c r="Q35" s="212"/>
      <c r="R35" s="212"/>
      <c r="S35" s="212"/>
      <c r="T35" s="212">
        <f t="shared" si="6"/>
        <v>0</v>
      </c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>
        <f t="shared" si="7"/>
        <v>0</v>
      </c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>
        <f t="shared" si="8"/>
        <v>0</v>
      </c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>
        <f t="shared" si="9"/>
        <v>0</v>
      </c>
      <c r="CV35" s="212"/>
      <c r="CW35" s="212"/>
      <c r="CX35" s="212"/>
      <c r="CY35" s="212"/>
      <c r="CZ35" s="212"/>
      <c r="DA35" s="212"/>
      <c r="DB35" s="212"/>
      <c r="DC35" s="212"/>
      <c r="DD35" s="212">
        <f t="shared" si="10"/>
        <v>0</v>
      </c>
      <c r="DE35" s="212"/>
      <c r="DF35" s="212"/>
      <c r="DG35" s="212"/>
      <c r="DH35" s="212"/>
      <c r="DI35" s="212"/>
    </row>
    <row r="36" spans="1:113" ht="19.5" customHeight="1">
      <c r="A36" s="209"/>
      <c r="B36" s="209"/>
      <c r="C36" s="210"/>
      <c r="D36" s="214" t="s">
        <v>106</v>
      </c>
      <c r="E36" s="205">
        <f>E37</f>
        <v>3</v>
      </c>
      <c r="F36" s="215">
        <f aca="true" t="shared" si="22" ref="F36:AU36">F37</f>
        <v>0</v>
      </c>
      <c r="G36" s="215">
        <f t="shared" si="22"/>
        <v>0</v>
      </c>
      <c r="H36" s="215">
        <f t="shared" si="22"/>
        <v>0</v>
      </c>
      <c r="I36" s="215">
        <f t="shared" si="22"/>
        <v>0</v>
      </c>
      <c r="J36" s="215">
        <f t="shared" si="22"/>
        <v>0</v>
      </c>
      <c r="K36" s="215">
        <f t="shared" si="22"/>
        <v>0</v>
      </c>
      <c r="L36" s="215">
        <f t="shared" si="22"/>
        <v>0</v>
      </c>
      <c r="M36" s="215">
        <f t="shared" si="22"/>
        <v>0</v>
      </c>
      <c r="N36" s="215">
        <f t="shared" si="22"/>
        <v>0</v>
      </c>
      <c r="O36" s="215">
        <f t="shared" si="22"/>
        <v>0</v>
      </c>
      <c r="P36" s="215">
        <f t="shared" si="22"/>
        <v>0</v>
      </c>
      <c r="Q36" s="215">
        <f t="shared" si="22"/>
        <v>0</v>
      </c>
      <c r="R36" s="215">
        <f t="shared" si="22"/>
        <v>0</v>
      </c>
      <c r="S36" s="215">
        <f t="shared" si="22"/>
        <v>0</v>
      </c>
      <c r="T36" s="215">
        <f t="shared" si="22"/>
        <v>3</v>
      </c>
      <c r="U36" s="215">
        <f t="shared" si="22"/>
        <v>0</v>
      </c>
      <c r="V36" s="215">
        <f t="shared" si="22"/>
        <v>0</v>
      </c>
      <c r="W36" s="215">
        <f t="shared" si="22"/>
        <v>0</v>
      </c>
      <c r="X36" s="215">
        <f t="shared" si="22"/>
        <v>0</v>
      </c>
      <c r="Y36" s="215">
        <f t="shared" si="22"/>
        <v>0</v>
      </c>
      <c r="Z36" s="215">
        <f t="shared" si="22"/>
        <v>0</v>
      </c>
      <c r="AA36" s="215">
        <f t="shared" si="22"/>
        <v>0</v>
      </c>
      <c r="AB36" s="215">
        <f t="shared" si="22"/>
        <v>0</v>
      </c>
      <c r="AC36" s="215">
        <f t="shared" si="22"/>
        <v>0</v>
      </c>
      <c r="AD36" s="215">
        <f t="shared" si="22"/>
        <v>0</v>
      </c>
      <c r="AE36" s="215">
        <f t="shared" si="22"/>
        <v>0</v>
      </c>
      <c r="AF36" s="215">
        <f t="shared" si="22"/>
        <v>0</v>
      </c>
      <c r="AG36" s="215">
        <f t="shared" si="22"/>
        <v>0</v>
      </c>
      <c r="AH36" s="215">
        <f t="shared" si="22"/>
        <v>0</v>
      </c>
      <c r="AI36" s="215">
        <f t="shared" si="22"/>
        <v>0</v>
      </c>
      <c r="AJ36" s="215">
        <f t="shared" si="22"/>
        <v>0</v>
      </c>
      <c r="AK36" s="215">
        <f t="shared" si="22"/>
        <v>0</v>
      </c>
      <c r="AL36" s="215">
        <f t="shared" si="22"/>
        <v>0</v>
      </c>
      <c r="AM36" s="215">
        <f t="shared" si="22"/>
        <v>0</v>
      </c>
      <c r="AN36" s="215">
        <f t="shared" si="22"/>
        <v>0</v>
      </c>
      <c r="AO36" s="215">
        <f t="shared" si="22"/>
        <v>0</v>
      </c>
      <c r="AP36" s="215">
        <f t="shared" si="22"/>
        <v>0</v>
      </c>
      <c r="AQ36" s="215">
        <f t="shared" si="22"/>
        <v>0</v>
      </c>
      <c r="AR36" s="215">
        <f t="shared" si="22"/>
        <v>0</v>
      </c>
      <c r="AS36" s="215">
        <f t="shared" si="22"/>
        <v>0</v>
      </c>
      <c r="AT36" s="215">
        <f t="shared" si="22"/>
        <v>0</v>
      </c>
      <c r="AU36" s="215">
        <f t="shared" si="22"/>
        <v>3</v>
      </c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</row>
    <row r="37" spans="1:113" ht="17.25" customHeight="1">
      <c r="A37" s="209" t="s">
        <v>104</v>
      </c>
      <c r="B37" s="209" t="s">
        <v>105</v>
      </c>
      <c r="C37" s="210" t="s">
        <v>63</v>
      </c>
      <c r="D37" s="197" t="s">
        <v>470</v>
      </c>
      <c r="E37" s="211">
        <f t="shared" si="4"/>
        <v>3</v>
      </c>
      <c r="F37" s="211">
        <f t="shared" si="5"/>
        <v>0</v>
      </c>
      <c r="G37" s="211"/>
      <c r="H37" s="211"/>
      <c r="I37" s="211"/>
      <c r="J37" s="211"/>
      <c r="K37" s="211"/>
      <c r="L37" s="211"/>
      <c r="M37" s="211"/>
      <c r="N37" s="211"/>
      <c r="O37" s="212"/>
      <c r="P37" s="212"/>
      <c r="Q37" s="212"/>
      <c r="R37" s="212"/>
      <c r="S37" s="212"/>
      <c r="T37" s="212">
        <f t="shared" si="6"/>
        <v>3</v>
      </c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>
        <v>3</v>
      </c>
      <c r="AV37" s="212">
        <f t="shared" si="7"/>
        <v>0</v>
      </c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>
        <f t="shared" si="8"/>
        <v>0</v>
      </c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>
        <f t="shared" si="9"/>
        <v>0</v>
      </c>
      <c r="CV37" s="212"/>
      <c r="CW37" s="212"/>
      <c r="CX37" s="212"/>
      <c r="CY37" s="212"/>
      <c r="CZ37" s="212"/>
      <c r="DA37" s="212"/>
      <c r="DB37" s="212"/>
      <c r="DC37" s="212"/>
      <c r="DD37" s="212">
        <f t="shared" si="10"/>
        <v>0</v>
      </c>
      <c r="DE37" s="212"/>
      <c r="DF37" s="212"/>
      <c r="DG37" s="212"/>
      <c r="DH37" s="212"/>
      <c r="DI37" s="212"/>
    </row>
    <row r="38" spans="1:113" ht="17.25" customHeight="1">
      <c r="A38" s="209"/>
      <c r="B38" s="209"/>
      <c r="C38" s="210"/>
      <c r="D38" s="214" t="s">
        <v>471</v>
      </c>
      <c r="E38" s="205">
        <f>E39+E40</f>
        <v>387.64</v>
      </c>
      <c r="F38" s="215">
        <f aca="true" t="shared" si="23" ref="F38:AV38">F39+F40</f>
        <v>0</v>
      </c>
      <c r="G38" s="215">
        <f t="shared" si="23"/>
        <v>0</v>
      </c>
      <c r="H38" s="215">
        <f t="shared" si="23"/>
        <v>0</v>
      </c>
      <c r="I38" s="215">
        <f t="shared" si="23"/>
        <v>0</v>
      </c>
      <c r="J38" s="215">
        <f t="shared" si="23"/>
        <v>0</v>
      </c>
      <c r="K38" s="215">
        <f t="shared" si="23"/>
        <v>0</v>
      </c>
      <c r="L38" s="215">
        <f t="shared" si="23"/>
        <v>0</v>
      </c>
      <c r="M38" s="215">
        <f t="shared" si="23"/>
        <v>0</v>
      </c>
      <c r="N38" s="215">
        <f t="shared" si="23"/>
        <v>0</v>
      </c>
      <c r="O38" s="215">
        <f t="shared" si="23"/>
        <v>0</v>
      </c>
      <c r="P38" s="215">
        <f t="shared" si="23"/>
        <v>0</v>
      </c>
      <c r="Q38" s="215">
        <f t="shared" si="23"/>
        <v>0</v>
      </c>
      <c r="R38" s="215">
        <f t="shared" si="23"/>
        <v>0</v>
      </c>
      <c r="S38" s="215">
        <f t="shared" si="23"/>
        <v>0</v>
      </c>
      <c r="T38" s="215">
        <f t="shared" si="23"/>
        <v>118</v>
      </c>
      <c r="U38" s="215">
        <f t="shared" si="23"/>
        <v>105</v>
      </c>
      <c r="V38" s="215">
        <f t="shared" si="23"/>
        <v>0</v>
      </c>
      <c r="W38" s="215">
        <f t="shared" si="23"/>
        <v>0</v>
      </c>
      <c r="X38" s="215">
        <f t="shared" si="23"/>
        <v>0</v>
      </c>
      <c r="Y38" s="215">
        <f t="shared" si="23"/>
        <v>0</v>
      </c>
      <c r="Z38" s="215">
        <f t="shared" si="23"/>
        <v>0</v>
      </c>
      <c r="AA38" s="215">
        <f t="shared" si="23"/>
        <v>0</v>
      </c>
      <c r="AB38" s="215">
        <f t="shared" si="23"/>
        <v>0</v>
      </c>
      <c r="AC38" s="215">
        <f t="shared" si="23"/>
        <v>0</v>
      </c>
      <c r="AD38" s="215">
        <f t="shared" si="23"/>
        <v>0</v>
      </c>
      <c r="AE38" s="215">
        <f t="shared" si="23"/>
        <v>0</v>
      </c>
      <c r="AF38" s="215">
        <f t="shared" si="23"/>
        <v>0</v>
      </c>
      <c r="AG38" s="215">
        <f t="shared" si="23"/>
        <v>0</v>
      </c>
      <c r="AH38" s="215">
        <f t="shared" si="23"/>
        <v>0</v>
      </c>
      <c r="AI38" s="215">
        <f t="shared" si="23"/>
        <v>0</v>
      </c>
      <c r="AJ38" s="215">
        <f t="shared" si="23"/>
        <v>0</v>
      </c>
      <c r="AK38" s="215">
        <f t="shared" si="23"/>
        <v>0</v>
      </c>
      <c r="AL38" s="215">
        <f t="shared" si="23"/>
        <v>0</v>
      </c>
      <c r="AM38" s="215">
        <f t="shared" si="23"/>
        <v>0</v>
      </c>
      <c r="AN38" s="215">
        <f t="shared" si="23"/>
        <v>0</v>
      </c>
      <c r="AO38" s="215">
        <f t="shared" si="23"/>
        <v>0</v>
      </c>
      <c r="AP38" s="215">
        <f t="shared" si="23"/>
        <v>0</v>
      </c>
      <c r="AQ38" s="215">
        <f t="shared" si="23"/>
        <v>0</v>
      </c>
      <c r="AR38" s="215">
        <f t="shared" si="23"/>
        <v>0</v>
      </c>
      <c r="AS38" s="215">
        <f t="shared" si="23"/>
        <v>0</v>
      </c>
      <c r="AT38" s="215">
        <f t="shared" si="23"/>
        <v>0</v>
      </c>
      <c r="AU38" s="215">
        <f t="shared" si="23"/>
        <v>13</v>
      </c>
      <c r="AV38" s="215">
        <f t="shared" si="23"/>
        <v>269.64</v>
      </c>
      <c r="AW38" s="215">
        <f>AW39+AW40</f>
        <v>0</v>
      </c>
      <c r="AX38" s="215">
        <f>AX39+AX40</f>
        <v>0</v>
      </c>
      <c r="AY38" s="215">
        <f>AY39+AY40</f>
        <v>0</v>
      </c>
      <c r="AZ38" s="215">
        <f>AZ39+AZ40</f>
        <v>0</v>
      </c>
      <c r="BA38" s="215">
        <f>BA39+BA40</f>
        <v>269.64</v>
      </c>
      <c r="BB38" s="216"/>
      <c r="BC38" s="216"/>
      <c r="BD38" s="216"/>
      <c r="BE38" s="216"/>
      <c r="BF38" s="216"/>
      <c r="BG38" s="216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</row>
    <row r="39" spans="1:113" ht="19.5" customHeight="1">
      <c r="A39" s="209" t="s">
        <v>107</v>
      </c>
      <c r="B39" s="209" t="s">
        <v>63</v>
      </c>
      <c r="C39" s="210" t="s">
        <v>87</v>
      </c>
      <c r="D39" s="209" t="s">
        <v>108</v>
      </c>
      <c r="E39" s="211">
        <f t="shared" si="4"/>
        <v>374.64</v>
      </c>
      <c r="F39" s="211">
        <f t="shared" si="5"/>
        <v>0</v>
      </c>
      <c r="G39" s="211"/>
      <c r="H39" s="211"/>
      <c r="I39" s="211"/>
      <c r="J39" s="211"/>
      <c r="K39" s="211"/>
      <c r="L39" s="211"/>
      <c r="M39" s="211"/>
      <c r="N39" s="211"/>
      <c r="O39" s="212"/>
      <c r="P39" s="212"/>
      <c r="Q39" s="212"/>
      <c r="R39" s="212"/>
      <c r="S39" s="212"/>
      <c r="T39" s="212">
        <f t="shared" si="6"/>
        <v>105</v>
      </c>
      <c r="U39" s="212">
        <v>105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>
        <f t="shared" si="7"/>
        <v>269.64</v>
      </c>
      <c r="AW39" s="212"/>
      <c r="AX39" s="212"/>
      <c r="AY39" s="212"/>
      <c r="AZ39" s="212"/>
      <c r="BA39" s="212">
        <v>269.64</v>
      </c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>
        <f t="shared" si="8"/>
        <v>0</v>
      </c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>
        <f t="shared" si="9"/>
        <v>0</v>
      </c>
      <c r="CV39" s="212"/>
      <c r="CW39" s="212"/>
      <c r="CX39" s="212"/>
      <c r="CY39" s="212"/>
      <c r="CZ39" s="212"/>
      <c r="DA39" s="212"/>
      <c r="DB39" s="212"/>
      <c r="DC39" s="212"/>
      <c r="DD39" s="212">
        <f t="shared" si="10"/>
        <v>0</v>
      </c>
      <c r="DE39" s="212"/>
      <c r="DF39" s="212"/>
      <c r="DG39" s="212"/>
      <c r="DH39" s="212"/>
      <c r="DI39" s="212"/>
    </row>
    <row r="40" spans="1:113" ht="19.5" customHeight="1">
      <c r="A40" s="209" t="s">
        <v>107</v>
      </c>
      <c r="B40" s="209" t="s">
        <v>89</v>
      </c>
      <c r="C40" s="210" t="s">
        <v>63</v>
      </c>
      <c r="D40" s="209" t="s">
        <v>109</v>
      </c>
      <c r="E40" s="211">
        <f t="shared" si="4"/>
        <v>13</v>
      </c>
      <c r="F40" s="211">
        <f t="shared" si="5"/>
        <v>0</v>
      </c>
      <c r="G40" s="211"/>
      <c r="H40" s="211"/>
      <c r="I40" s="211"/>
      <c r="J40" s="211"/>
      <c r="K40" s="211"/>
      <c r="L40" s="211"/>
      <c r="M40" s="211"/>
      <c r="N40" s="211"/>
      <c r="O40" s="212"/>
      <c r="P40" s="212"/>
      <c r="Q40" s="212"/>
      <c r="R40" s="212"/>
      <c r="S40" s="212"/>
      <c r="T40" s="212">
        <f t="shared" si="6"/>
        <v>13</v>
      </c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>
        <v>13</v>
      </c>
      <c r="AV40" s="212">
        <f t="shared" si="7"/>
        <v>0</v>
      </c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>
        <f t="shared" si="8"/>
        <v>0</v>
      </c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>
        <f t="shared" si="9"/>
        <v>0</v>
      </c>
      <c r="CV40" s="212"/>
      <c r="CW40" s="212"/>
      <c r="CX40" s="212"/>
      <c r="CY40" s="212"/>
      <c r="CZ40" s="212"/>
      <c r="DA40" s="212"/>
      <c r="DB40" s="212"/>
      <c r="DC40" s="212"/>
      <c r="DD40" s="212">
        <f t="shared" si="10"/>
        <v>0</v>
      </c>
      <c r="DE40" s="212"/>
      <c r="DF40" s="212"/>
      <c r="DG40" s="212"/>
      <c r="DH40" s="212"/>
      <c r="DI40" s="212"/>
    </row>
    <row r="41" spans="1:113" s="207" customFormat="1" ht="19.5" customHeight="1">
      <c r="A41" s="204"/>
      <c r="B41" s="204"/>
      <c r="C41" s="208"/>
      <c r="D41" s="214" t="s">
        <v>273</v>
      </c>
      <c r="E41" s="205">
        <f>E42+E43+E44+E45+E46</f>
        <v>84.57000000000001</v>
      </c>
      <c r="F41" s="205">
        <f>F42+F43+F44+F45+F46</f>
        <v>14.67</v>
      </c>
      <c r="G41" s="205">
        <f>SUM(G42:G46)</f>
        <v>10.04</v>
      </c>
      <c r="H41" s="205">
        <f>SUM(H42:H46)</f>
        <v>0.36</v>
      </c>
      <c r="I41" s="205">
        <f>SUM(I42:I46)</f>
        <v>0</v>
      </c>
      <c r="J41" s="205">
        <f>SUM(J42:J46)</f>
        <v>0</v>
      </c>
      <c r="K41" s="205">
        <f>SUM(K42:K46)</f>
        <v>4.05</v>
      </c>
      <c r="L41" s="205">
        <f aca="true" t="shared" si="24" ref="L41:R41">SUM(L42:L46)</f>
        <v>0</v>
      </c>
      <c r="M41" s="205">
        <f t="shared" si="24"/>
        <v>0</v>
      </c>
      <c r="N41" s="205">
        <f t="shared" si="24"/>
        <v>0</v>
      </c>
      <c r="O41" s="205">
        <f t="shared" si="24"/>
        <v>0</v>
      </c>
      <c r="P41" s="205">
        <f t="shared" si="24"/>
        <v>0.22</v>
      </c>
      <c r="Q41" s="205">
        <f t="shared" si="24"/>
        <v>0</v>
      </c>
      <c r="R41" s="205">
        <f t="shared" si="24"/>
        <v>0</v>
      </c>
      <c r="S41" s="206"/>
      <c r="T41" s="206">
        <f>T42+T43+T44+T45+T46</f>
        <v>18.8</v>
      </c>
      <c r="U41" s="206">
        <f aca="true" t="shared" si="25" ref="U41:BG41">U42+U43+U44+U45+U46</f>
        <v>13.1</v>
      </c>
      <c r="V41" s="206">
        <f t="shared" si="25"/>
        <v>0</v>
      </c>
      <c r="W41" s="206">
        <f t="shared" si="25"/>
        <v>0</v>
      </c>
      <c r="X41" s="206">
        <f t="shared" si="25"/>
        <v>0</v>
      </c>
      <c r="Y41" s="206">
        <f t="shared" si="25"/>
        <v>0.03</v>
      </c>
      <c r="Z41" s="206">
        <f t="shared" si="25"/>
        <v>0.21</v>
      </c>
      <c r="AA41" s="206">
        <f t="shared" si="25"/>
        <v>0</v>
      </c>
      <c r="AB41" s="206">
        <f t="shared" si="25"/>
        <v>0</v>
      </c>
      <c r="AC41" s="206">
        <f t="shared" si="25"/>
        <v>0.15</v>
      </c>
      <c r="AD41" s="206">
        <f t="shared" si="25"/>
        <v>1.2</v>
      </c>
      <c r="AE41" s="206">
        <f t="shared" si="25"/>
        <v>0</v>
      </c>
      <c r="AF41" s="206">
        <f t="shared" si="25"/>
        <v>0</v>
      </c>
      <c r="AG41" s="206">
        <f t="shared" si="25"/>
        <v>0</v>
      </c>
      <c r="AH41" s="206">
        <f t="shared" si="25"/>
        <v>0.18</v>
      </c>
      <c r="AI41" s="206">
        <f t="shared" si="25"/>
        <v>0</v>
      </c>
      <c r="AJ41" s="206">
        <f t="shared" si="25"/>
        <v>0.24</v>
      </c>
      <c r="AK41" s="206">
        <f t="shared" si="25"/>
        <v>0</v>
      </c>
      <c r="AL41" s="206">
        <f t="shared" si="25"/>
        <v>0</v>
      </c>
      <c r="AM41" s="206">
        <f t="shared" si="25"/>
        <v>0</v>
      </c>
      <c r="AN41" s="206">
        <f t="shared" si="25"/>
        <v>0</v>
      </c>
      <c r="AO41" s="206">
        <f t="shared" si="25"/>
        <v>0</v>
      </c>
      <c r="AP41" s="206">
        <f t="shared" si="25"/>
        <v>0.34</v>
      </c>
      <c r="AQ41" s="206">
        <f t="shared" si="25"/>
        <v>0.35</v>
      </c>
      <c r="AR41" s="206">
        <f t="shared" si="25"/>
        <v>0</v>
      </c>
      <c r="AS41" s="206">
        <f t="shared" si="25"/>
        <v>0</v>
      </c>
      <c r="AT41" s="206">
        <f t="shared" si="25"/>
        <v>0</v>
      </c>
      <c r="AU41" s="206">
        <f t="shared" si="25"/>
        <v>3</v>
      </c>
      <c r="AV41" s="206">
        <f t="shared" si="25"/>
        <v>51.1</v>
      </c>
      <c r="AW41" s="206">
        <f t="shared" si="25"/>
        <v>0</v>
      </c>
      <c r="AX41" s="206">
        <f t="shared" si="25"/>
        <v>0</v>
      </c>
      <c r="AY41" s="206">
        <f t="shared" si="25"/>
        <v>0</v>
      </c>
      <c r="AZ41" s="206">
        <f t="shared" si="25"/>
        <v>0</v>
      </c>
      <c r="BA41" s="206">
        <f t="shared" si="25"/>
        <v>49.17</v>
      </c>
      <c r="BB41" s="206">
        <f t="shared" si="25"/>
        <v>0</v>
      </c>
      <c r="BC41" s="206">
        <f t="shared" si="25"/>
        <v>0</v>
      </c>
      <c r="BD41" s="206">
        <f t="shared" si="25"/>
        <v>0</v>
      </c>
      <c r="BE41" s="206">
        <f t="shared" si="25"/>
        <v>0.01</v>
      </c>
      <c r="BF41" s="206">
        <f t="shared" si="25"/>
        <v>0</v>
      </c>
      <c r="BG41" s="206">
        <f t="shared" si="25"/>
        <v>1.92</v>
      </c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</row>
    <row r="42" spans="1:113" ht="19.5" customHeight="1">
      <c r="A42" s="209" t="s">
        <v>110</v>
      </c>
      <c r="B42" s="209" t="s">
        <v>63</v>
      </c>
      <c r="C42" s="210" t="s">
        <v>105</v>
      </c>
      <c r="D42" s="209" t="s">
        <v>111</v>
      </c>
      <c r="E42" s="211">
        <f t="shared" si="4"/>
        <v>20.8</v>
      </c>
      <c r="F42" s="211">
        <f t="shared" si="5"/>
        <v>14.67</v>
      </c>
      <c r="G42" s="211">
        <v>10.04</v>
      </c>
      <c r="H42" s="211">
        <v>0.36</v>
      </c>
      <c r="I42" s="211"/>
      <c r="J42" s="211"/>
      <c r="K42" s="211">
        <v>4.05</v>
      </c>
      <c r="L42" s="211"/>
      <c r="M42" s="211"/>
      <c r="N42" s="211"/>
      <c r="O42" s="212"/>
      <c r="P42" s="212">
        <v>0.22</v>
      </c>
      <c r="Q42" s="212"/>
      <c r="R42" s="212"/>
      <c r="S42" s="212"/>
      <c r="T42" s="212">
        <f t="shared" si="6"/>
        <v>3.6</v>
      </c>
      <c r="U42" s="212">
        <v>0.9</v>
      </c>
      <c r="V42" s="212"/>
      <c r="W42" s="212"/>
      <c r="X42" s="212"/>
      <c r="Y42" s="212">
        <v>0.03</v>
      </c>
      <c r="Z42" s="212">
        <v>0.21</v>
      </c>
      <c r="AA42" s="212"/>
      <c r="AB42" s="212"/>
      <c r="AC42" s="212">
        <v>0.15</v>
      </c>
      <c r="AD42" s="212">
        <v>1.2</v>
      </c>
      <c r="AE42" s="212"/>
      <c r="AF42" s="212"/>
      <c r="AG42" s="212"/>
      <c r="AH42" s="212">
        <v>0.18</v>
      </c>
      <c r="AI42" s="212"/>
      <c r="AJ42" s="212">
        <v>0.24</v>
      </c>
      <c r="AK42" s="212"/>
      <c r="AL42" s="212"/>
      <c r="AM42" s="212"/>
      <c r="AN42" s="212"/>
      <c r="AO42" s="212"/>
      <c r="AP42" s="212">
        <v>0.34</v>
      </c>
      <c r="AQ42" s="212">
        <v>0.35</v>
      </c>
      <c r="AR42" s="212"/>
      <c r="AS42" s="212"/>
      <c r="AT42" s="212"/>
      <c r="AU42" s="212"/>
      <c r="AV42" s="212">
        <f t="shared" si="7"/>
        <v>2.53</v>
      </c>
      <c r="AW42" s="212"/>
      <c r="AX42" s="212"/>
      <c r="AY42" s="212"/>
      <c r="AZ42" s="212"/>
      <c r="BA42" s="212">
        <v>2.52</v>
      </c>
      <c r="BB42" s="212"/>
      <c r="BC42" s="212"/>
      <c r="BD42" s="212"/>
      <c r="BE42" s="212">
        <v>0.01</v>
      </c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>
        <f t="shared" si="8"/>
        <v>0</v>
      </c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>
        <f t="shared" si="9"/>
        <v>0</v>
      </c>
      <c r="CV42" s="212"/>
      <c r="CW42" s="212"/>
      <c r="CX42" s="212"/>
      <c r="CY42" s="212"/>
      <c r="CZ42" s="212"/>
      <c r="DA42" s="212"/>
      <c r="DB42" s="212"/>
      <c r="DC42" s="212"/>
      <c r="DD42" s="212">
        <f t="shared" si="10"/>
        <v>0</v>
      </c>
      <c r="DE42" s="212"/>
      <c r="DF42" s="212"/>
      <c r="DG42" s="212"/>
      <c r="DH42" s="212"/>
      <c r="DI42" s="212"/>
    </row>
    <row r="43" spans="1:113" ht="19.5" customHeight="1">
      <c r="A43" s="209" t="s">
        <v>110</v>
      </c>
      <c r="B43" s="209" t="s">
        <v>63</v>
      </c>
      <c r="C43" s="210" t="s">
        <v>112</v>
      </c>
      <c r="D43" s="209" t="s">
        <v>113</v>
      </c>
      <c r="E43" s="211">
        <f t="shared" si="4"/>
        <v>0.56</v>
      </c>
      <c r="F43" s="211">
        <f t="shared" si="5"/>
        <v>0</v>
      </c>
      <c r="G43" s="211"/>
      <c r="H43" s="211"/>
      <c r="I43" s="211"/>
      <c r="J43" s="211"/>
      <c r="K43" s="211"/>
      <c r="L43" s="211"/>
      <c r="M43" s="211"/>
      <c r="N43" s="211"/>
      <c r="O43" s="212"/>
      <c r="P43" s="212"/>
      <c r="Q43" s="212"/>
      <c r="R43" s="212"/>
      <c r="S43" s="212"/>
      <c r="T43" s="212">
        <f t="shared" si="6"/>
        <v>0</v>
      </c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>
        <f t="shared" si="7"/>
        <v>0.56</v>
      </c>
      <c r="AW43" s="212"/>
      <c r="AX43" s="212"/>
      <c r="AY43" s="212"/>
      <c r="AZ43" s="212"/>
      <c r="BA43" s="212">
        <v>0.56</v>
      </c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>
        <f t="shared" si="8"/>
        <v>0</v>
      </c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>
        <f t="shared" si="9"/>
        <v>0</v>
      </c>
      <c r="CV43" s="212"/>
      <c r="CW43" s="212"/>
      <c r="CX43" s="212"/>
      <c r="CY43" s="212"/>
      <c r="CZ43" s="212"/>
      <c r="DA43" s="212"/>
      <c r="DB43" s="212"/>
      <c r="DC43" s="212"/>
      <c r="DD43" s="212">
        <f t="shared" si="10"/>
        <v>0</v>
      </c>
      <c r="DE43" s="212"/>
      <c r="DF43" s="212"/>
      <c r="DG43" s="212"/>
      <c r="DH43" s="212"/>
      <c r="DI43" s="212"/>
    </row>
    <row r="44" spans="1:113" ht="19.5" customHeight="1">
      <c r="A44" s="209" t="s">
        <v>110</v>
      </c>
      <c r="B44" s="209" t="s">
        <v>63</v>
      </c>
      <c r="C44" s="210" t="s">
        <v>87</v>
      </c>
      <c r="D44" s="209" t="s">
        <v>114</v>
      </c>
      <c r="E44" s="211">
        <f t="shared" si="4"/>
        <v>2.12</v>
      </c>
      <c r="F44" s="211">
        <f t="shared" si="5"/>
        <v>0</v>
      </c>
      <c r="G44" s="211"/>
      <c r="H44" s="211"/>
      <c r="I44" s="211"/>
      <c r="J44" s="211"/>
      <c r="K44" s="211"/>
      <c r="L44" s="211"/>
      <c r="M44" s="211"/>
      <c r="N44" s="211"/>
      <c r="O44" s="212"/>
      <c r="P44" s="212"/>
      <c r="Q44" s="212"/>
      <c r="R44" s="212"/>
      <c r="S44" s="212"/>
      <c r="T44" s="212">
        <f t="shared" si="6"/>
        <v>0.2</v>
      </c>
      <c r="U44" s="212">
        <v>0.2</v>
      </c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>
        <f t="shared" si="7"/>
        <v>1.92</v>
      </c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>
        <v>1.92</v>
      </c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>
        <f t="shared" si="8"/>
        <v>0</v>
      </c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>
        <f t="shared" si="9"/>
        <v>0</v>
      </c>
      <c r="CV44" s="212"/>
      <c r="CW44" s="212"/>
      <c r="CX44" s="212"/>
      <c r="CY44" s="212"/>
      <c r="CZ44" s="212"/>
      <c r="DA44" s="212"/>
      <c r="DB44" s="212"/>
      <c r="DC44" s="212"/>
      <c r="DD44" s="212">
        <f t="shared" si="10"/>
        <v>0</v>
      </c>
      <c r="DE44" s="212"/>
      <c r="DF44" s="212"/>
      <c r="DG44" s="212"/>
      <c r="DH44" s="212"/>
      <c r="DI44" s="212"/>
    </row>
    <row r="45" spans="1:113" ht="19.5" customHeight="1">
      <c r="A45" s="209" t="s">
        <v>110</v>
      </c>
      <c r="B45" s="209" t="s">
        <v>67</v>
      </c>
      <c r="C45" s="210" t="s">
        <v>115</v>
      </c>
      <c r="D45" s="209" t="s">
        <v>116</v>
      </c>
      <c r="E45" s="211">
        <f t="shared" si="4"/>
        <v>3</v>
      </c>
      <c r="F45" s="211">
        <f t="shared" si="5"/>
        <v>0</v>
      </c>
      <c r="G45" s="211"/>
      <c r="H45" s="211"/>
      <c r="I45" s="211"/>
      <c r="J45" s="211"/>
      <c r="K45" s="211"/>
      <c r="L45" s="211"/>
      <c r="M45" s="211"/>
      <c r="N45" s="211"/>
      <c r="O45" s="212"/>
      <c r="P45" s="212"/>
      <c r="Q45" s="212"/>
      <c r="R45" s="212"/>
      <c r="S45" s="212"/>
      <c r="T45" s="212">
        <f t="shared" si="6"/>
        <v>3</v>
      </c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>
        <v>3</v>
      </c>
      <c r="AV45" s="212">
        <f t="shared" si="7"/>
        <v>0</v>
      </c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>
        <f t="shared" si="8"/>
        <v>0</v>
      </c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>
        <f t="shared" si="9"/>
        <v>0</v>
      </c>
      <c r="CV45" s="212"/>
      <c r="CW45" s="212"/>
      <c r="CX45" s="212"/>
      <c r="CY45" s="212"/>
      <c r="CZ45" s="212"/>
      <c r="DA45" s="212"/>
      <c r="DB45" s="212"/>
      <c r="DC45" s="212"/>
      <c r="DD45" s="212">
        <f t="shared" si="10"/>
        <v>0</v>
      </c>
      <c r="DE45" s="212"/>
      <c r="DF45" s="212"/>
      <c r="DG45" s="212"/>
      <c r="DH45" s="212"/>
      <c r="DI45" s="212"/>
    </row>
    <row r="46" spans="1:113" ht="19.5" customHeight="1">
      <c r="A46" s="209" t="s">
        <v>110</v>
      </c>
      <c r="B46" s="209" t="s">
        <v>117</v>
      </c>
      <c r="C46" s="210" t="s">
        <v>89</v>
      </c>
      <c r="D46" s="209" t="s">
        <v>118</v>
      </c>
      <c r="E46" s="211">
        <f t="shared" si="4"/>
        <v>58.09</v>
      </c>
      <c r="F46" s="211">
        <f t="shared" si="5"/>
        <v>0</v>
      </c>
      <c r="G46" s="211"/>
      <c r="H46" s="211"/>
      <c r="I46" s="211"/>
      <c r="J46" s="211"/>
      <c r="K46" s="211"/>
      <c r="L46" s="211"/>
      <c r="M46" s="211"/>
      <c r="N46" s="211"/>
      <c r="O46" s="212"/>
      <c r="P46" s="212"/>
      <c r="Q46" s="212"/>
      <c r="R46" s="212"/>
      <c r="S46" s="212"/>
      <c r="T46" s="212">
        <f t="shared" si="6"/>
        <v>12</v>
      </c>
      <c r="U46" s="212">
        <v>12</v>
      </c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>
        <f t="shared" si="7"/>
        <v>46.09</v>
      </c>
      <c r="AW46" s="212"/>
      <c r="AX46" s="212"/>
      <c r="AY46" s="212"/>
      <c r="AZ46" s="212"/>
      <c r="BA46" s="212">
        <v>46.09</v>
      </c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>
        <f t="shared" si="8"/>
        <v>0</v>
      </c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>
        <f t="shared" si="9"/>
        <v>0</v>
      </c>
      <c r="CV46" s="212"/>
      <c r="CW46" s="212"/>
      <c r="CX46" s="212"/>
      <c r="CY46" s="212"/>
      <c r="CZ46" s="212"/>
      <c r="DA46" s="212"/>
      <c r="DB46" s="212"/>
      <c r="DC46" s="212"/>
      <c r="DD46" s="212">
        <f t="shared" si="10"/>
        <v>0</v>
      </c>
      <c r="DE46" s="212"/>
      <c r="DF46" s="212"/>
      <c r="DG46" s="212"/>
      <c r="DH46" s="212"/>
      <c r="DI46" s="212"/>
    </row>
    <row r="47" spans="1:113" s="207" customFormat="1" ht="19.5" customHeight="1">
      <c r="A47" s="204"/>
      <c r="B47" s="204"/>
      <c r="C47" s="208"/>
      <c r="D47" s="214" t="s">
        <v>148</v>
      </c>
      <c r="E47" s="205">
        <f>F47</f>
        <v>34.03</v>
      </c>
      <c r="F47" s="205">
        <f t="shared" si="5"/>
        <v>34.03</v>
      </c>
      <c r="G47" s="205">
        <f>G48</f>
        <v>0</v>
      </c>
      <c r="H47" s="205">
        <f aca="true" t="shared" si="26" ref="H47:Q47">H48</f>
        <v>0</v>
      </c>
      <c r="I47" s="205">
        <f t="shared" si="26"/>
        <v>0</v>
      </c>
      <c r="J47" s="205">
        <f t="shared" si="26"/>
        <v>0</v>
      </c>
      <c r="K47" s="205">
        <f t="shared" si="26"/>
        <v>0</v>
      </c>
      <c r="L47" s="205">
        <f t="shared" si="26"/>
        <v>0</v>
      </c>
      <c r="M47" s="205">
        <f t="shared" si="26"/>
        <v>0</v>
      </c>
      <c r="N47" s="205">
        <f t="shared" si="26"/>
        <v>0</v>
      </c>
      <c r="O47" s="205">
        <f t="shared" si="26"/>
        <v>0</v>
      </c>
      <c r="P47" s="205">
        <f t="shared" si="26"/>
        <v>0</v>
      </c>
      <c r="Q47" s="205">
        <f t="shared" si="26"/>
        <v>34.03</v>
      </c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</row>
    <row r="48" spans="1:113" ht="19.5" customHeight="1">
      <c r="A48" s="209" t="s">
        <v>119</v>
      </c>
      <c r="B48" s="209" t="s">
        <v>65</v>
      </c>
      <c r="C48" s="210" t="s">
        <v>63</v>
      </c>
      <c r="D48" s="209" t="s">
        <v>120</v>
      </c>
      <c r="E48" s="211">
        <f>F48</f>
        <v>34.03</v>
      </c>
      <c r="F48" s="211">
        <f t="shared" si="5"/>
        <v>34.03</v>
      </c>
      <c r="G48" s="211"/>
      <c r="H48" s="211"/>
      <c r="I48" s="211"/>
      <c r="J48" s="211"/>
      <c r="K48" s="211"/>
      <c r="L48" s="211"/>
      <c r="M48" s="211"/>
      <c r="N48" s="211"/>
      <c r="O48" s="212"/>
      <c r="P48" s="212"/>
      <c r="Q48" s="212">
        <v>34.03</v>
      </c>
      <c r="R48" s="212"/>
      <c r="S48" s="212"/>
      <c r="T48" s="212">
        <f t="shared" si="6"/>
        <v>0</v>
      </c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>
        <f t="shared" si="7"/>
        <v>0</v>
      </c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>
        <f t="shared" si="8"/>
        <v>0</v>
      </c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>
        <f t="shared" si="9"/>
        <v>0</v>
      </c>
      <c r="CV48" s="212"/>
      <c r="CW48" s="212"/>
      <c r="CX48" s="212"/>
      <c r="CY48" s="212"/>
      <c r="CZ48" s="212"/>
      <c r="DA48" s="212"/>
      <c r="DB48" s="212"/>
      <c r="DC48" s="212"/>
      <c r="DD48" s="212">
        <f t="shared" si="10"/>
        <v>0</v>
      </c>
      <c r="DE48" s="212"/>
      <c r="DF48" s="212"/>
      <c r="DG48" s="212"/>
      <c r="DH48" s="212"/>
      <c r="DI48" s="212"/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CM5:CM6"/>
    <mergeCell ref="CN5:CN6"/>
    <mergeCell ref="CO5:CO6"/>
    <mergeCell ref="CP5:CP6"/>
    <mergeCell ref="CI5:CI6"/>
    <mergeCell ref="CJ5:CJ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BY5:BY6"/>
    <mergeCell ref="BZ5:BZ6"/>
    <mergeCell ref="CA5:CA6"/>
    <mergeCell ref="CB5:CB6"/>
    <mergeCell ref="CE5:CE6"/>
    <mergeCell ref="CF5:CF6"/>
    <mergeCell ref="CG5:CG6"/>
    <mergeCell ref="CH5:CH6"/>
    <mergeCell ref="BO5:BO6"/>
    <mergeCell ref="BP5:BP6"/>
    <mergeCell ref="CC5:CC6"/>
    <mergeCell ref="CD5:CD6"/>
    <mergeCell ref="BS5:BS6"/>
    <mergeCell ref="BT5:BT6"/>
    <mergeCell ref="BU5:BU6"/>
    <mergeCell ref="BV5:BV6"/>
    <mergeCell ref="BW5:BW6"/>
    <mergeCell ref="BX5:BX6"/>
    <mergeCell ref="BQ5:BQ6"/>
    <mergeCell ref="BR5:BR6"/>
    <mergeCell ref="BG5:BG6"/>
    <mergeCell ref="BH5:BH6"/>
    <mergeCell ref="BI5:BI6"/>
    <mergeCell ref="BJ5:BJ6"/>
    <mergeCell ref="BK5:BK6"/>
    <mergeCell ref="BL5:BL6"/>
    <mergeCell ref="BM5:BM6"/>
    <mergeCell ref="BN5:BN6"/>
    <mergeCell ref="BA5:BA6"/>
    <mergeCell ref="BB5:BB6"/>
    <mergeCell ref="BC5:BC6"/>
    <mergeCell ref="BD5:BD6"/>
    <mergeCell ref="AQ5:AQ6"/>
    <mergeCell ref="AR5:AR6"/>
    <mergeCell ref="AS5:AS6"/>
    <mergeCell ref="AT5:AT6"/>
    <mergeCell ref="AM5:AM6"/>
    <mergeCell ref="AN5:AN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C5:AC6"/>
    <mergeCell ref="AD5:AD6"/>
    <mergeCell ref="AE5:AE6"/>
    <mergeCell ref="AF5:AF6"/>
    <mergeCell ref="AI5:AI6"/>
    <mergeCell ref="AJ5:AJ6"/>
    <mergeCell ref="AK5:AK6"/>
    <mergeCell ref="AL5:AL6"/>
    <mergeCell ref="S5:S6"/>
    <mergeCell ref="T5:T6"/>
    <mergeCell ref="AG5:AG6"/>
    <mergeCell ref="AH5:AH6"/>
    <mergeCell ref="W5:W6"/>
    <mergeCell ref="X5:X6"/>
    <mergeCell ref="Y5:Y6"/>
    <mergeCell ref="Z5:Z6"/>
    <mergeCell ref="AA5:AA6"/>
    <mergeCell ref="AB5:AB6"/>
    <mergeCell ref="U5:U6"/>
    <mergeCell ref="V5:V6"/>
    <mergeCell ref="K5:K6"/>
    <mergeCell ref="L5:L6"/>
    <mergeCell ref="M5:M6"/>
    <mergeCell ref="N5:N6"/>
    <mergeCell ref="O5:O6"/>
    <mergeCell ref="P5:P6"/>
    <mergeCell ref="Q5:Q6"/>
    <mergeCell ref="R5:R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31" right="0.31" top="0.63" bottom="0.47" header="0.5" footer="0.35"/>
  <pageSetup horizontalDpi="600" verticalDpi="600" orientation="landscape" paperSize="9" scale="46" r:id="rId1"/>
  <ignoredErrors>
    <ignoredError sqref="A42:C46 A39:C40 A37:C37 A34:C35 A24:C32 A21:C22 A19:C19 A9:C17 A48:C48" numberStoredAsText="1"/>
    <ignoredError sqref="F7 E18:F20 E23:H24 E33:F46 T8:T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showZeros="0" zoomScalePageLayoutView="0" workbookViewId="0" topLeftCell="A1">
      <selection activeCell="D43" sqref="D43"/>
    </sheetView>
  </sheetViews>
  <sheetFormatPr defaultColWidth="7.00390625" defaultRowHeight="14.25"/>
  <cols>
    <col min="1" max="2" width="4.125" style="93" customWidth="1"/>
    <col min="3" max="3" width="6.875" style="93" customWidth="1"/>
    <col min="4" max="4" width="54.625" style="93" customWidth="1"/>
    <col min="5" max="7" width="16.375" style="93" customWidth="1"/>
    <col min="8" max="16384" width="7.00390625" style="93" customWidth="1"/>
  </cols>
  <sheetData>
    <row r="1" spans="1:7" ht="19.5" customHeight="1">
      <c r="A1" s="94"/>
      <c r="B1" s="94"/>
      <c r="C1" s="94"/>
      <c r="D1" s="62"/>
      <c r="E1" s="94"/>
      <c r="F1" s="217"/>
      <c r="G1" s="218" t="s">
        <v>274</v>
      </c>
    </row>
    <row r="2" spans="1:7" ht="25.5" customHeight="1">
      <c r="A2" s="221" t="s">
        <v>275</v>
      </c>
      <c r="B2" s="221"/>
      <c r="C2" s="221"/>
      <c r="D2" s="221"/>
      <c r="E2" s="221"/>
      <c r="F2" s="221"/>
      <c r="G2" s="221"/>
    </row>
    <row r="3" spans="1:7" ht="19.5" customHeight="1">
      <c r="A3" s="31" t="s">
        <v>5</v>
      </c>
      <c r="B3" s="95"/>
      <c r="C3" s="95"/>
      <c r="D3" s="95"/>
      <c r="E3" s="64"/>
      <c r="F3" s="219"/>
      <c r="G3" s="220" t="s">
        <v>6</v>
      </c>
    </row>
    <row r="4" spans="1:7" ht="19.5" customHeight="1">
      <c r="A4" s="246" t="s">
        <v>276</v>
      </c>
      <c r="B4" s="283"/>
      <c r="C4" s="283"/>
      <c r="D4" s="247"/>
      <c r="E4" s="284" t="s">
        <v>123</v>
      </c>
      <c r="F4" s="222"/>
      <c r="G4" s="222"/>
    </row>
    <row r="5" spans="1:7" ht="19.5" customHeight="1">
      <c r="A5" s="240" t="s">
        <v>49</v>
      </c>
      <c r="B5" s="242"/>
      <c r="C5" s="258" t="s">
        <v>50</v>
      </c>
      <c r="D5" s="251" t="s">
        <v>203</v>
      </c>
      <c r="E5" s="222" t="s">
        <v>39</v>
      </c>
      <c r="F5" s="286" t="s">
        <v>277</v>
      </c>
      <c r="G5" s="288" t="s">
        <v>278</v>
      </c>
    </row>
    <row r="6" spans="1:7" ht="33.75" customHeight="1">
      <c r="A6" s="96" t="s">
        <v>59</v>
      </c>
      <c r="B6" s="97" t="s">
        <v>60</v>
      </c>
      <c r="C6" s="257"/>
      <c r="D6" s="285"/>
      <c r="E6" s="223"/>
      <c r="F6" s="287"/>
      <c r="G6" s="288"/>
    </row>
    <row r="7" spans="1:7" ht="19.5" customHeight="1">
      <c r="A7" s="46" t="s">
        <v>272</v>
      </c>
      <c r="B7" s="70" t="s">
        <v>272</v>
      </c>
      <c r="C7" s="98" t="s">
        <v>272</v>
      </c>
      <c r="D7" s="46" t="s">
        <v>39</v>
      </c>
      <c r="E7" s="84">
        <f>E8+E17+E31</f>
        <v>1094.86</v>
      </c>
      <c r="F7" s="115">
        <f>F8+F17+F31</f>
        <v>901.79</v>
      </c>
      <c r="G7" s="114">
        <f>G8+G17+G31</f>
        <v>193.06999999999994</v>
      </c>
    </row>
    <row r="8" spans="1:7" ht="19.5" customHeight="1">
      <c r="A8" s="46" t="s">
        <v>272</v>
      </c>
      <c r="B8" s="70" t="s">
        <v>272</v>
      </c>
      <c r="C8" s="98" t="s">
        <v>272</v>
      </c>
      <c r="D8" s="46" t="s">
        <v>279</v>
      </c>
      <c r="E8" s="84">
        <f>F8+G8</f>
        <v>404.42999999999995</v>
      </c>
      <c r="F8" s="115">
        <f>SUM(F9:F16)</f>
        <v>404.42999999999995</v>
      </c>
      <c r="G8" s="114">
        <f>SUM(G9:G16)</f>
        <v>0</v>
      </c>
    </row>
    <row r="9" spans="1:7" ht="19.5" customHeight="1">
      <c r="A9" s="46" t="s">
        <v>280</v>
      </c>
      <c r="B9" s="70" t="s">
        <v>63</v>
      </c>
      <c r="C9" s="98" t="s">
        <v>71</v>
      </c>
      <c r="D9" s="46" t="s">
        <v>281</v>
      </c>
      <c r="E9" s="84">
        <f aca="true" t="shared" si="0" ref="E9:E35">F9+G9</f>
        <v>165.1</v>
      </c>
      <c r="F9" s="115">
        <v>165.1</v>
      </c>
      <c r="G9" s="114"/>
    </row>
    <row r="10" spans="1:7" ht="19.5" customHeight="1">
      <c r="A10" s="46" t="s">
        <v>280</v>
      </c>
      <c r="B10" s="70" t="s">
        <v>65</v>
      </c>
      <c r="C10" s="98" t="s">
        <v>71</v>
      </c>
      <c r="D10" s="46" t="s">
        <v>282</v>
      </c>
      <c r="E10" s="84">
        <f t="shared" si="0"/>
        <v>95.16</v>
      </c>
      <c r="F10" s="115">
        <v>95.16</v>
      </c>
      <c r="G10" s="114"/>
    </row>
    <row r="11" spans="1:7" ht="19.5" customHeight="1">
      <c r="A11" s="46" t="s">
        <v>280</v>
      </c>
      <c r="B11" s="70" t="s">
        <v>117</v>
      </c>
      <c r="C11" s="98" t="s">
        <v>71</v>
      </c>
      <c r="D11" s="46" t="s">
        <v>283</v>
      </c>
      <c r="E11" s="84">
        <f t="shared" si="0"/>
        <v>27.45</v>
      </c>
      <c r="F11" s="115">
        <v>27.45</v>
      </c>
      <c r="G11" s="114"/>
    </row>
    <row r="12" spans="1:7" ht="19.5" customHeight="1">
      <c r="A12" s="46" t="s">
        <v>280</v>
      </c>
      <c r="B12" s="70" t="s">
        <v>70</v>
      </c>
      <c r="C12" s="98" t="s">
        <v>71</v>
      </c>
      <c r="D12" s="46" t="s">
        <v>284</v>
      </c>
      <c r="E12" s="84">
        <f t="shared" si="0"/>
        <v>59.48</v>
      </c>
      <c r="F12" s="115">
        <v>59.48</v>
      </c>
      <c r="G12" s="114"/>
    </row>
    <row r="13" spans="1:7" ht="19.5" customHeight="1">
      <c r="A13" s="46" t="s">
        <v>280</v>
      </c>
      <c r="B13" s="70" t="s">
        <v>285</v>
      </c>
      <c r="C13" s="98" t="s">
        <v>71</v>
      </c>
      <c r="D13" s="46" t="s">
        <v>286</v>
      </c>
      <c r="E13" s="84">
        <f t="shared" si="0"/>
        <v>19.15</v>
      </c>
      <c r="F13" s="115">
        <v>19.15</v>
      </c>
      <c r="G13" s="114"/>
    </row>
    <row r="14" spans="1:7" ht="19.5" customHeight="1">
      <c r="A14" s="46" t="s">
        <v>280</v>
      </c>
      <c r="B14" s="70" t="s">
        <v>287</v>
      </c>
      <c r="C14" s="98" t="s">
        <v>71</v>
      </c>
      <c r="D14" s="46" t="s">
        <v>288</v>
      </c>
      <c r="E14" s="84">
        <f t="shared" si="0"/>
        <v>2.06</v>
      </c>
      <c r="F14" s="115">
        <v>2.06</v>
      </c>
      <c r="G14" s="114"/>
    </row>
    <row r="15" spans="1:7" ht="19.5" customHeight="1">
      <c r="A15" s="46" t="s">
        <v>280</v>
      </c>
      <c r="B15" s="70" t="s">
        <v>289</v>
      </c>
      <c r="C15" s="98" t="s">
        <v>71</v>
      </c>
      <c r="D15" s="46" t="s">
        <v>290</v>
      </c>
      <c r="E15" s="84">
        <f t="shared" si="0"/>
        <v>34.03</v>
      </c>
      <c r="F15" s="115">
        <v>34.03</v>
      </c>
      <c r="G15" s="114"/>
    </row>
    <row r="16" spans="1:7" ht="19.5" customHeight="1">
      <c r="A16" s="46" t="s">
        <v>280</v>
      </c>
      <c r="B16" s="70" t="s">
        <v>87</v>
      </c>
      <c r="C16" s="98" t="s">
        <v>71</v>
      </c>
      <c r="D16" s="46" t="s">
        <v>291</v>
      </c>
      <c r="E16" s="84">
        <f t="shared" si="0"/>
        <v>2</v>
      </c>
      <c r="F16" s="115">
        <v>2</v>
      </c>
      <c r="G16" s="114"/>
    </row>
    <row r="17" spans="1:7" ht="19.5" customHeight="1">
      <c r="A17" s="46" t="s">
        <v>272</v>
      </c>
      <c r="B17" s="70" t="s">
        <v>272</v>
      </c>
      <c r="C17" s="98" t="s">
        <v>272</v>
      </c>
      <c r="D17" s="46" t="s">
        <v>292</v>
      </c>
      <c r="E17" s="84">
        <f t="shared" si="0"/>
        <v>193.06999999999994</v>
      </c>
      <c r="F17" s="115">
        <f>SUM(F18:F30)</f>
        <v>0</v>
      </c>
      <c r="G17" s="114">
        <f>SUM(G18:G30)</f>
        <v>193.06999999999994</v>
      </c>
    </row>
    <row r="18" spans="1:7" ht="19.5" customHeight="1">
      <c r="A18" s="46" t="s">
        <v>293</v>
      </c>
      <c r="B18" s="70" t="s">
        <v>63</v>
      </c>
      <c r="C18" s="98" t="s">
        <v>71</v>
      </c>
      <c r="D18" s="46" t="s">
        <v>294</v>
      </c>
      <c r="E18" s="84">
        <f t="shared" si="0"/>
        <v>130.7</v>
      </c>
      <c r="F18" s="115"/>
      <c r="G18" s="114">
        <v>130.7</v>
      </c>
    </row>
    <row r="19" spans="1:7" ht="19.5" customHeight="1">
      <c r="A19" s="46" t="s">
        <v>293</v>
      </c>
      <c r="B19" s="70" t="s">
        <v>89</v>
      </c>
      <c r="C19" s="98" t="s">
        <v>71</v>
      </c>
      <c r="D19" s="46" t="s">
        <v>295</v>
      </c>
      <c r="E19" s="84">
        <f t="shared" si="0"/>
        <v>0.45</v>
      </c>
      <c r="F19" s="115"/>
      <c r="G19" s="114">
        <v>0.45</v>
      </c>
    </row>
    <row r="20" spans="1:7" ht="19.5" customHeight="1">
      <c r="A20" s="46" t="s">
        <v>293</v>
      </c>
      <c r="B20" s="70" t="s">
        <v>95</v>
      </c>
      <c r="C20" s="98" t="s">
        <v>71</v>
      </c>
      <c r="D20" s="46" t="s">
        <v>296</v>
      </c>
      <c r="E20" s="84">
        <f t="shared" si="0"/>
        <v>3.15</v>
      </c>
      <c r="F20" s="115"/>
      <c r="G20" s="114">
        <v>3.15</v>
      </c>
    </row>
    <row r="21" spans="1:7" ht="19.5" customHeight="1">
      <c r="A21" s="46" t="s">
        <v>293</v>
      </c>
      <c r="B21" s="70" t="s">
        <v>117</v>
      </c>
      <c r="C21" s="98" t="s">
        <v>71</v>
      </c>
      <c r="D21" s="46" t="s">
        <v>297</v>
      </c>
      <c r="E21" s="84">
        <f t="shared" si="0"/>
        <v>1.92</v>
      </c>
      <c r="F21" s="115"/>
      <c r="G21" s="114">
        <v>1.92</v>
      </c>
    </row>
    <row r="22" spans="1:7" ht="19.5" customHeight="1">
      <c r="A22" s="46" t="s">
        <v>293</v>
      </c>
      <c r="B22" s="70" t="s">
        <v>84</v>
      </c>
      <c r="C22" s="98" t="s">
        <v>71</v>
      </c>
      <c r="D22" s="46" t="s">
        <v>298</v>
      </c>
      <c r="E22" s="84">
        <f t="shared" si="0"/>
        <v>2.25</v>
      </c>
      <c r="F22" s="115"/>
      <c r="G22" s="114">
        <v>2.25</v>
      </c>
    </row>
    <row r="23" spans="1:7" ht="19.5" customHeight="1">
      <c r="A23" s="46" t="s">
        <v>293</v>
      </c>
      <c r="B23" s="70" t="s">
        <v>73</v>
      </c>
      <c r="C23" s="98" t="s">
        <v>71</v>
      </c>
      <c r="D23" s="46" t="s">
        <v>299</v>
      </c>
      <c r="E23" s="84">
        <f t="shared" si="0"/>
        <v>18</v>
      </c>
      <c r="F23" s="115"/>
      <c r="G23" s="114">
        <v>18</v>
      </c>
    </row>
    <row r="24" spans="1:7" ht="19.5" customHeight="1">
      <c r="A24" s="46" t="s">
        <v>293</v>
      </c>
      <c r="B24" s="70" t="s">
        <v>300</v>
      </c>
      <c r="C24" s="98" t="s">
        <v>71</v>
      </c>
      <c r="D24" s="46" t="s">
        <v>301</v>
      </c>
      <c r="E24" s="84">
        <f t="shared" si="0"/>
        <v>2.7</v>
      </c>
      <c r="F24" s="115"/>
      <c r="G24" s="114">
        <v>2.7</v>
      </c>
    </row>
    <row r="25" spans="1:7" ht="19.5" customHeight="1">
      <c r="A25" s="46" t="s">
        <v>293</v>
      </c>
      <c r="B25" s="70" t="s">
        <v>302</v>
      </c>
      <c r="C25" s="98" t="s">
        <v>71</v>
      </c>
      <c r="D25" s="46" t="s">
        <v>303</v>
      </c>
      <c r="E25" s="84">
        <f t="shared" si="0"/>
        <v>4.25</v>
      </c>
      <c r="F25" s="115"/>
      <c r="G25" s="114">
        <v>4.25</v>
      </c>
    </row>
    <row r="26" spans="1:7" ht="19.5" customHeight="1">
      <c r="A26" s="46" t="s">
        <v>293</v>
      </c>
      <c r="B26" s="70" t="s">
        <v>304</v>
      </c>
      <c r="C26" s="98" t="s">
        <v>71</v>
      </c>
      <c r="D26" s="46" t="s">
        <v>305</v>
      </c>
      <c r="E26" s="84">
        <f t="shared" si="0"/>
        <v>3.6</v>
      </c>
      <c r="F26" s="115"/>
      <c r="G26" s="114">
        <v>3.6</v>
      </c>
    </row>
    <row r="27" spans="1:7" ht="19.5" customHeight="1">
      <c r="A27" s="46" t="s">
        <v>293</v>
      </c>
      <c r="B27" s="70" t="s">
        <v>306</v>
      </c>
      <c r="C27" s="98" t="s">
        <v>71</v>
      </c>
      <c r="D27" s="46" t="s">
        <v>307</v>
      </c>
      <c r="E27" s="84">
        <f t="shared" si="0"/>
        <v>5.67</v>
      </c>
      <c r="F27" s="115"/>
      <c r="G27" s="114">
        <v>5.67</v>
      </c>
    </row>
    <row r="28" spans="1:7" ht="19.5" customHeight="1">
      <c r="A28" s="46" t="s">
        <v>293</v>
      </c>
      <c r="B28" s="70" t="s">
        <v>75</v>
      </c>
      <c r="C28" s="98" t="s">
        <v>71</v>
      </c>
      <c r="D28" s="46" t="s">
        <v>308</v>
      </c>
      <c r="E28" s="84">
        <f t="shared" si="0"/>
        <v>15.47</v>
      </c>
      <c r="F28" s="115"/>
      <c r="G28" s="114">
        <v>15.47</v>
      </c>
    </row>
    <row r="29" spans="1:7" ht="19.5" customHeight="1">
      <c r="A29" s="46" t="s">
        <v>293</v>
      </c>
      <c r="B29" s="70" t="s">
        <v>77</v>
      </c>
      <c r="C29" s="98" t="s">
        <v>71</v>
      </c>
      <c r="D29" s="46" t="s">
        <v>309</v>
      </c>
      <c r="E29" s="84">
        <f t="shared" si="0"/>
        <v>3</v>
      </c>
      <c r="F29" s="115"/>
      <c r="G29" s="114">
        <v>3</v>
      </c>
    </row>
    <row r="30" spans="1:7" ht="19.5" customHeight="1">
      <c r="A30" s="46" t="s">
        <v>293</v>
      </c>
      <c r="B30" s="70" t="s">
        <v>87</v>
      </c>
      <c r="C30" s="98" t="s">
        <v>71</v>
      </c>
      <c r="D30" s="46" t="s">
        <v>181</v>
      </c>
      <c r="E30" s="84">
        <f t="shared" si="0"/>
        <v>1.91</v>
      </c>
      <c r="F30" s="115"/>
      <c r="G30" s="114">
        <v>1.91</v>
      </c>
    </row>
    <row r="31" spans="1:7" ht="19.5" customHeight="1">
      <c r="A31" s="46" t="s">
        <v>272</v>
      </c>
      <c r="B31" s="70" t="s">
        <v>272</v>
      </c>
      <c r="C31" s="98" t="s">
        <v>272</v>
      </c>
      <c r="D31" s="46" t="s">
        <v>310</v>
      </c>
      <c r="E31" s="84">
        <f>SUM(E32:E35)</f>
        <v>497.35999999999996</v>
      </c>
      <c r="F31" s="115">
        <f>SUM(F32:F35)</f>
        <v>497.35999999999996</v>
      </c>
      <c r="G31" s="114">
        <f>SUM(G32:G35)</f>
        <v>0</v>
      </c>
    </row>
    <row r="32" spans="1:7" ht="19.5" customHeight="1">
      <c r="A32" s="46" t="s">
        <v>311</v>
      </c>
      <c r="B32" s="70" t="s">
        <v>65</v>
      </c>
      <c r="C32" s="98" t="s">
        <v>71</v>
      </c>
      <c r="D32" s="46" t="s">
        <v>312</v>
      </c>
      <c r="E32" s="84">
        <f t="shared" si="0"/>
        <v>0.03</v>
      </c>
      <c r="F32" s="114">
        <v>0.03</v>
      </c>
      <c r="G32" s="99"/>
    </row>
    <row r="33" spans="1:7" ht="19.5" customHeight="1">
      <c r="A33" s="46" t="s">
        <v>311</v>
      </c>
      <c r="B33" s="70" t="s">
        <v>89</v>
      </c>
      <c r="C33" s="98" t="s">
        <v>71</v>
      </c>
      <c r="D33" s="46" t="s">
        <v>313</v>
      </c>
      <c r="E33" s="84">
        <f t="shared" si="0"/>
        <v>401.77</v>
      </c>
      <c r="F33" s="114">
        <v>401.77</v>
      </c>
      <c r="G33" s="99"/>
    </row>
    <row r="34" spans="1:7" ht="19.5" customHeight="1">
      <c r="A34" s="46" t="s">
        <v>311</v>
      </c>
      <c r="B34" s="70" t="s">
        <v>84</v>
      </c>
      <c r="C34" s="98" t="s">
        <v>71</v>
      </c>
      <c r="D34" s="46" t="s">
        <v>314</v>
      </c>
      <c r="E34" s="84">
        <f t="shared" si="0"/>
        <v>93.64</v>
      </c>
      <c r="F34" s="114">
        <v>93.64</v>
      </c>
      <c r="G34" s="99"/>
    </row>
    <row r="35" spans="1:7" ht="19.5" customHeight="1">
      <c r="A35" s="46" t="s">
        <v>311</v>
      </c>
      <c r="B35" s="70" t="s">
        <v>87</v>
      </c>
      <c r="C35" s="98" t="s">
        <v>71</v>
      </c>
      <c r="D35" s="46" t="s">
        <v>315</v>
      </c>
      <c r="E35" s="84">
        <f t="shared" si="0"/>
        <v>1.92</v>
      </c>
      <c r="F35" s="114">
        <v>1.92</v>
      </c>
      <c r="G35" s="99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5" right="0.75" top="0.59" bottom="0.39" header="0.5" footer="0.35"/>
  <pageSetup horizontalDpi="600" verticalDpi="600" orientation="landscape" paperSize="9" scale="80"/>
  <ignoredErrors>
    <ignoredError sqref="E31" formula="1"/>
    <ignoredError sqref="A33:A34 B32 B33:C34 A35:C35 C32 B9:B31 C9:C31 A9:A3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H29"/>
  <sheetViews>
    <sheetView zoomScalePageLayoutView="0" workbookViewId="0" topLeftCell="A1">
      <selection activeCell="F7" sqref="F7:F29"/>
    </sheetView>
  </sheetViews>
  <sheetFormatPr defaultColWidth="6.875" defaultRowHeight="12.75" customHeight="1"/>
  <cols>
    <col min="1" max="3" width="5.25390625" style="27" customWidth="1"/>
    <col min="4" max="4" width="16.625" style="27" customWidth="1"/>
    <col min="5" max="5" width="69.25390625" style="27" customWidth="1"/>
    <col min="6" max="6" width="18.75390625" style="27" customWidth="1"/>
    <col min="7" max="242" width="8.00390625" style="27" customWidth="1"/>
    <col min="243" max="16384" width="6.875" style="27" customWidth="1"/>
  </cols>
  <sheetData>
    <row r="1" spans="1:3" ht="25.5" customHeight="1">
      <c r="A1" s="289"/>
      <c r="B1" s="289"/>
      <c r="C1" s="289"/>
    </row>
    <row r="2" spans="1:242" ht="19.5" customHeight="1">
      <c r="A2" s="28"/>
      <c r="B2" s="29"/>
      <c r="C2" s="29"/>
      <c r="D2" s="29"/>
      <c r="E2" s="29"/>
      <c r="F2" s="30" t="s">
        <v>316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</row>
    <row r="3" spans="1:242" ht="19.5" customHeight="1">
      <c r="A3" s="221" t="s">
        <v>317</v>
      </c>
      <c r="B3" s="221"/>
      <c r="C3" s="221"/>
      <c r="D3" s="221"/>
      <c r="E3" s="221"/>
      <c r="F3" s="221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</row>
    <row r="4" spans="1:242" ht="19.5" customHeight="1">
      <c r="A4" s="31" t="s">
        <v>5</v>
      </c>
      <c r="B4" s="31"/>
      <c r="C4" s="31"/>
      <c r="D4" s="31"/>
      <c r="E4" s="31"/>
      <c r="F4" s="33" t="s">
        <v>6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</row>
    <row r="5" spans="1:242" ht="19.5" customHeight="1">
      <c r="A5" s="37" t="s">
        <v>49</v>
      </c>
      <c r="B5" s="38"/>
      <c r="C5" s="39"/>
      <c r="D5" s="290" t="s">
        <v>50</v>
      </c>
      <c r="E5" s="235" t="s">
        <v>318</v>
      </c>
      <c r="F5" s="226" t="s">
        <v>52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</row>
    <row r="6" spans="1:242" ht="19.5" customHeight="1">
      <c r="A6" s="41" t="s">
        <v>59</v>
      </c>
      <c r="B6" s="42" t="s">
        <v>60</v>
      </c>
      <c r="C6" s="43" t="s">
        <v>61</v>
      </c>
      <c r="D6" s="290"/>
      <c r="E6" s="235"/>
      <c r="F6" s="226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</row>
    <row r="7" spans="1:242" ht="21" customHeight="1">
      <c r="A7" s="70"/>
      <c r="B7" s="70"/>
      <c r="C7" s="70"/>
      <c r="D7" s="87"/>
      <c r="E7" s="87" t="s">
        <v>39</v>
      </c>
      <c r="F7" s="88">
        <f>SUM(F8:F29)</f>
        <v>249.97000000000003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</row>
    <row r="8" spans="1:6" ht="21" customHeight="1">
      <c r="A8" s="89" t="s">
        <v>62</v>
      </c>
      <c r="B8" s="89" t="s">
        <v>63</v>
      </c>
      <c r="C8" s="89" t="s">
        <v>65</v>
      </c>
      <c r="D8" s="89" t="s">
        <v>71</v>
      </c>
      <c r="E8" s="90" t="s">
        <v>66</v>
      </c>
      <c r="F8" s="88">
        <v>2</v>
      </c>
    </row>
    <row r="9" spans="1:6" ht="21" customHeight="1">
      <c r="A9" s="89" t="s">
        <v>62</v>
      </c>
      <c r="B9" s="89" t="s">
        <v>67</v>
      </c>
      <c r="C9" s="89" t="s">
        <v>65</v>
      </c>
      <c r="D9" s="89" t="s">
        <v>71</v>
      </c>
      <c r="E9" s="91" t="s">
        <v>319</v>
      </c>
      <c r="F9" s="88">
        <v>2</v>
      </c>
    </row>
    <row r="10" spans="1:6" ht="21" customHeight="1">
      <c r="A10" s="89">
        <v>201</v>
      </c>
      <c r="B10" s="89" t="s">
        <v>67</v>
      </c>
      <c r="C10" s="89" t="s">
        <v>65</v>
      </c>
      <c r="D10" s="89" t="s">
        <v>71</v>
      </c>
      <c r="E10" s="91" t="s">
        <v>320</v>
      </c>
      <c r="F10" s="88">
        <v>2</v>
      </c>
    </row>
    <row r="11" spans="1:6" ht="21" customHeight="1">
      <c r="A11" s="89">
        <v>201</v>
      </c>
      <c r="B11" s="89" t="s">
        <v>67</v>
      </c>
      <c r="C11" s="89" t="s">
        <v>65</v>
      </c>
      <c r="D11" s="89" t="s">
        <v>71</v>
      </c>
      <c r="E11" s="91" t="s">
        <v>321</v>
      </c>
      <c r="F11" s="88">
        <v>2</v>
      </c>
    </row>
    <row r="12" spans="1:6" ht="21" customHeight="1">
      <c r="A12" s="89">
        <v>201</v>
      </c>
      <c r="B12" s="89" t="s">
        <v>67</v>
      </c>
      <c r="C12" s="89" t="s">
        <v>65</v>
      </c>
      <c r="D12" s="89" t="s">
        <v>71</v>
      </c>
      <c r="E12" s="91" t="s">
        <v>322</v>
      </c>
      <c r="F12" s="88">
        <v>2</v>
      </c>
    </row>
    <row r="13" spans="1:6" ht="21" customHeight="1">
      <c r="A13" s="89">
        <v>201</v>
      </c>
      <c r="B13" s="89" t="s">
        <v>67</v>
      </c>
      <c r="C13" s="89" t="s">
        <v>65</v>
      </c>
      <c r="D13" s="89" t="s">
        <v>71</v>
      </c>
      <c r="E13" s="91" t="s">
        <v>323</v>
      </c>
      <c r="F13" s="88">
        <v>2</v>
      </c>
    </row>
    <row r="14" spans="1:6" ht="21" customHeight="1">
      <c r="A14" s="89">
        <v>201</v>
      </c>
      <c r="B14" s="89" t="s">
        <v>67</v>
      </c>
      <c r="C14" s="89" t="s">
        <v>65</v>
      </c>
      <c r="D14" s="89" t="s">
        <v>71</v>
      </c>
      <c r="E14" s="91" t="s">
        <v>324</v>
      </c>
      <c r="F14" s="88">
        <v>2</v>
      </c>
    </row>
    <row r="15" spans="1:6" ht="21" customHeight="1">
      <c r="A15" s="89">
        <v>201</v>
      </c>
      <c r="B15" s="89" t="s">
        <v>67</v>
      </c>
      <c r="C15" s="89" t="s">
        <v>65</v>
      </c>
      <c r="D15" s="89" t="s">
        <v>71</v>
      </c>
      <c r="E15" s="91" t="s">
        <v>325</v>
      </c>
      <c r="F15" s="88">
        <v>8</v>
      </c>
    </row>
    <row r="16" spans="1:6" ht="21" customHeight="1">
      <c r="A16" s="89">
        <v>201</v>
      </c>
      <c r="B16" s="89" t="s">
        <v>67</v>
      </c>
      <c r="C16" s="89" t="s">
        <v>65</v>
      </c>
      <c r="D16" s="89" t="s">
        <v>71</v>
      </c>
      <c r="E16" s="91" t="s">
        <v>326</v>
      </c>
      <c r="F16" s="88">
        <v>3</v>
      </c>
    </row>
    <row r="17" spans="1:6" ht="21" customHeight="1">
      <c r="A17" s="89">
        <v>201</v>
      </c>
      <c r="B17" s="89" t="s">
        <v>67</v>
      </c>
      <c r="C17" s="89" t="s">
        <v>65</v>
      </c>
      <c r="D17" s="89" t="s">
        <v>71</v>
      </c>
      <c r="E17" s="91" t="s">
        <v>327</v>
      </c>
      <c r="F17" s="88">
        <v>1</v>
      </c>
    </row>
    <row r="18" spans="1:6" ht="21" customHeight="1">
      <c r="A18" s="89">
        <v>201</v>
      </c>
      <c r="B18" s="89" t="s">
        <v>67</v>
      </c>
      <c r="C18" s="89" t="s">
        <v>65</v>
      </c>
      <c r="D18" s="89" t="s">
        <v>71</v>
      </c>
      <c r="E18" s="91" t="s">
        <v>328</v>
      </c>
      <c r="F18" s="88">
        <v>4</v>
      </c>
    </row>
    <row r="19" spans="1:6" ht="21" customHeight="1">
      <c r="A19" s="89" t="s">
        <v>62</v>
      </c>
      <c r="B19" s="89" t="s">
        <v>67</v>
      </c>
      <c r="C19" s="89" t="s">
        <v>70</v>
      </c>
      <c r="D19" s="89" t="s">
        <v>71</v>
      </c>
      <c r="E19" s="91" t="s">
        <v>72</v>
      </c>
      <c r="F19" s="88">
        <v>8</v>
      </c>
    </row>
    <row r="20" spans="1:6" ht="21" customHeight="1">
      <c r="A20" s="89" t="s">
        <v>62</v>
      </c>
      <c r="B20" s="89" t="s">
        <v>73</v>
      </c>
      <c r="C20" s="89" t="s">
        <v>65</v>
      </c>
      <c r="D20" s="89">
        <v>701101</v>
      </c>
      <c r="E20" s="91" t="s">
        <v>74</v>
      </c>
      <c r="F20" s="88">
        <v>3</v>
      </c>
    </row>
    <row r="21" spans="1:6" ht="21" customHeight="1">
      <c r="A21" s="89" t="s">
        <v>62</v>
      </c>
      <c r="B21" s="89" t="s">
        <v>77</v>
      </c>
      <c r="C21" s="89" t="s">
        <v>65</v>
      </c>
      <c r="D21" s="89" t="s">
        <v>71</v>
      </c>
      <c r="E21" s="91" t="s">
        <v>79</v>
      </c>
      <c r="F21" s="88">
        <v>6</v>
      </c>
    </row>
    <row r="22" spans="1:6" ht="21" customHeight="1">
      <c r="A22" s="89" t="s">
        <v>86</v>
      </c>
      <c r="B22" s="89" t="s">
        <v>70</v>
      </c>
      <c r="C22" s="89" t="s">
        <v>63</v>
      </c>
      <c r="D22" s="89">
        <v>701101</v>
      </c>
      <c r="E22" s="91" t="s">
        <v>329</v>
      </c>
      <c r="F22" s="88">
        <v>30.76</v>
      </c>
    </row>
    <row r="23" spans="1:6" ht="21" customHeight="1">
      <c r="A23" s="89" t="s">
        <v>86</v>
      </c>
      <c r="B23" s="89" t="s">
        <v>70</v>
      </c>
      <c r="C23" s="89" t="s">
        <v>67</v>
      </c>
      <c r="D23" s="89" t="s">
        <v>71</v>
      </c>
      <c r="E23" s="91" t="s">
        <v>330</v>
      </c>
      <c r="F23" s="92">
        <v>92.39</v>
      </c>
    </row>
    <row r="24" spans="1:6" ht="21" customHeight="1">
      <c r="A24" s="89" t="s">
        <v>86</v>
      </c>
      <c r="B24" s="89" t="s">
        <v>70</v>
      </c>
      <c r="C24" s="89" t="s">
        <v>95</v>
      </c>
      <c r="D24" s="89">
        <v>701101</v>
      </c>
      <c r="E24" s="91" t="s">
        <v>331</v>
      </c>
      <c r="F24" s="88">
        <v>49.06</v>
      </c>
    </row>
    <row r="25" spans="1:6" ht="21" customHeight="1">
      <c r="A25" s="89" t="s">
        <v>86</v>
      </c>
      <c r="B25" s="89" t="s">
        <v>97</v>
      </c>
      <c r="C25" s="89" t="s">
        <v>65</v>
      </c>
      <c r="D25" s="89" t="s">
        <v>71</v>
      </c>
      <c r="E25" s="91" t="s">
        <v>332</v>
      </c>
      <c r="F25" s="88">
        <v>6.96</v>
      </c>
    </row>
    <row r="26" spans="1:6" ht="21" customHeight="1">
      <c r="A26" s="89" t="s">
        <v>86</v>
      </c>
      <c r="B26" s="89" t="s">
        <v>99</v>
      </c>
      <c r="C26" s="89" t="s">
        <v>65</v>
      </c>
      <c r="D26" s="89">
        <v>701101</v>
      </c>
      <c r="E26" s="91" t="s">
        <v>333</v>
      </c>
      <c r="F26" s="88">
        <v>4.8</v>
      </c>
    </row>
    <row r="27" spans="1:6" ht="21" customHeight="1">
      <c r="A27" s="89" t="s">
        <v>104</v>
      </c>
      <c r="B27" s="89" t="s">
        <v>105</v>
      </c>
      <c r="C27" s="89" t="s">
        <v>63</v>
      </c>
      <c r="D27" s="89" t="s">
        <v>71</v>
      </c>
      <c r="E27" s="91" t="s">
        <v>334</v>
      </c>
      <c r="F27" s="88">
        <v>3</v>
      </c>
    </row>
    <row r="28" spans="1:6" ht="21" customHeight="1">
      <c r="A28" s="89" t="s">
        <v>107</v>
      </c>
      <c r="B28" s="89" t="s">
        <v>89</v>
      </c>
      <c r="C28" s="89" t="s">
        <v>63</v>
      </c>
      <c r="D28" s="89">
        <v>701101</v>
      </c>
      <c r="E28" s="91" t="s">
        <v>109</v>
      </c>
      <c r="F28" s="88">
        <v>13</v>
      </c>
    </row>
    <row r="29" spans="1:6" ht="21" customHeight="1">
      <c r="A29" s="89" t="s">
        <v>110</v>
      </c>
      <c r="B29" s="89" t="s">
        <v>67</v>
      </c>
      <c r="C29" s="89" t="s">
        <v>115</v>
      </c>
      <c r="D29" s="89" t="s">
        <v>71</v>
      </c>
      <c r="E29" s="91" t="s">
        <v>335</v>
      </c>
      <c r="F29" s="88">
        <v>3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  <ignoredErrors>
    <ignoredError sqref="A8:D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杨雪梅</cp:lastModifiedBy>
  <cp:lastPrinted>2017-02-14T06:52:21Z</cp:lastPrinted>
  <dcterms:created xsi:type="dcterms:W3CDTF">1996-12-17T01:32:42Z</dcterms:created>
  <dcterms:modified xsi:type="dcterms:W3CDTF">2019-04-04T01:05:40Z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>
    <vt:lpwstr>14</vt:lpwstr>
  </property>
</Properties>
</file>