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'1'!$A$1:$D$22</definedName>
    <definedName name="_xlnm.Print_Area" localSheetId="3">'1-2'!$A$1:$J$58</definedName>
    <definedName name="_xlnm.Print_Area" localSheetId="8">'3-2'!$A$2:$F$34</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<sst xmlns="http://schemas.openxmlformats.org/spreadsheetml/2006/main" count="1796" uniqueCount="737">
  <si>
    <t>附件2</t>
  </si>
  <si>
    <t>2019年部门预算</t>
  </si>
  <si>
    <t>表1</t>
  </si>
  <si>
    <t>部门预算收支总表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</si>
  <si>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</si>
  <si>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</si>
  <si>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</si>
  <si>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</si>
  <si>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</si>
  <si>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</si>
  <si>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</si>
  <si>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</si>
  <si>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</si>
  <si>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</si>
  <si>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</si>
  <si>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</si>
  <si>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</si>
  <si>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</si>
  <si>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</si>
  <si>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</si>
  <si>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</si>
  <si>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</si>
  <si>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</si>
  <si>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</si>
  <si>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</si>
  <si>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</si>
  <si>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</si>
  <si>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</si>
  <si>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</si>
  <si>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</si>
  <si>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</si>
  <si>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</si>
  <si>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</si>
  <si>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</si>
  <si>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</si>
  <si>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</si>
  <si>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</si>
  <si>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</si>
  <si>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</si>
  <si>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</si>
  <si>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</si>
  <si>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</si>
  <si>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</si>
  <si>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</si>
  <si>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</si>
  <si>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</si>
  <si>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</si>
  <si>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</si>
  <si>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</si>
  <si>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</si>
  <si>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</si>
  <si>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</si>
  <si>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</si>
  <si>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</si>
  <si>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</si>
  <si>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</si>
  <si>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</si>
  <si>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</si>
  <si>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</si>
  <si>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</si>
  <si>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</si>
  <si>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</si>
  <si>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</si>
  <si>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</si>
  <si>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</si>
  <si>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</si>
  <si>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</si>
  <si>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</si>
  <si>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</si>
  <si>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</si>
  <si>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</si>
  <si>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</si>
  <si>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</si>
  <si>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</si>
  <si>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</si>
  <si>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</si>
  <si>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</si>
  <si>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</si>
  <si>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</si>
  <si>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</si>
  <si>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</si>
  <si>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</si>
  <si>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</si>
  <si>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</si>
  <si>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</si>
  <si>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二、结转下年</t>
  </si>
  <si>
    <t>表2-1</t>
  </si>
  <si>
    <t>财政拨款支出预算表（政府经济分类科目）</t>
  </si>
  <si>
    <t>总计</t>
  </si>
  <si>
    <t>中央提前通知专项转移支付</t>
  </si>
  <si>
    <t>上年结转安排</t>
  </si>
  <si>
    <t>一般公共预算拨款</t>
  </si>
  <si>
    <t>政府性基金安排</t>
  </si>
  <si>
    <t>国有资本经营预算安排</t>
  </si>
  <si>
    <t>上年应返还额度结转</t>
  </si>
  <si>
    <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</si>
  <si>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</si>
  <si>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</si>
  <si>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</si>
  <si>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</si>
  <si>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</si>
  <si>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</si>
  <si>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</si>
  <si>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</si>
  <si>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</si>
  <si>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</si>
  <si>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</si>
  <si>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</si>
  <si>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</si>
  <si>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</si>
  <si>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</si>
  <si>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</si>
  <si>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</si>
  <si>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</si>
  <si>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</si>
  <si>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</si>
  <si>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</si>
  <si>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</si>
  <si>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</si>
  <si>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</si>
  <si>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</si>
  <si>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</si>
  <si>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</si>
  <si>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</si>
  <si>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</si>
  <si>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</si>
  <si>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</si>
  <si>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</si>
  <si>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</si>
  <si>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</si>
  <si>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</si>
  <si>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</si>
  <si>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</si>
  <si>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</si>
  <si>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</si>
  <si>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</si>
  <si>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</si>
  <si>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</si>
  <si>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</si>
  <si>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</si>
  <si>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</si>
  <si>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</si>
  <si>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</si>
  <si>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</si>
  <si>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</si>
  <si>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</si>
  <si>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</si>
  <si>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</si>
  <si>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</si>
  <si>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</si>
  <si>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</si>
  <si>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</si>
  <si>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</si>
  <si>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</si>
  <si>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</si>
  <si>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</si>
  <si>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</si>
  <si>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</si>
  <si>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</si>
  <si>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</si>
  <si>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</si>
  <si>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</si>
  <si>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</si>
  <si>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</si>
  <si>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</si>
  <si>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</si>
  <si>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</si>
  <si>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</si>
  <si>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</si>
  <si>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</si>
  <si>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</si>
  <si>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</si>
  <si>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</si>
  <si>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</si>
  <si>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</si>
  <si>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</si>
  <si>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</si>
  <si>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</si>
  <si>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</si>
  <si>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</si>
  <si>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</si>
  <si>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</si>
  <si>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</si>
  <si>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</si>
  <si>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</si>
  <si>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</si>
  <si>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</si>
  <si>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</si>
  <si>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</si>
  <si>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</si>
  <si>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</si>
  <si>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</si>
  <si>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</si>
  <si>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</si>
  <si>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</si>
  <si>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</si>
  <si>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</si>
  <si>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</si>
  <si>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</si>
  <si>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</si>
  <si>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</si>
  <si>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</si>
  <si>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</si>
  <si>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</si>
  <si>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</si>
  <si>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</si>
  <si>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</si>
  <si>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</si>
  <si>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</si>
  <si>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</si>
  <si>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</si>
  <si>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</si>
  <si>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</si>
  <si>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</si>
  <si>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</si>
  <si>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</si>
  <si>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</si>
  <si>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</si>
  <si>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</si>
  <si>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</si>
  <si>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</si>
  <si>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</si>
  <si>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</si>
  <si>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</si>
  <si>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</si>
  <si>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</si>
  <si>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</si>
  <si>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</si>
  <si>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六、节能环保支出</t>
  </si>
  <si>
    <t>七、社会保障和就业支出</t>
  </si>
  <si>
    <t>九、农林水支出</t>
  </si>
  <si>
    <t>十、住房保障支出</t>
  </si>
  <si>
    <t>八、卫生健康支出</t>
  </si>
  <si>
    <t>205</t>
  </si>
  <si>
    <t>08</t>
  </si>
  <si>
    <t>03</t>
  </si>
  <si>
    <t>308301</t>
  </si>
  <si>
    <t>208</t>
  </si>
  <si>
    <t>05</t>
  </si>
  <si>
    <t>01</t>
  </si>
  <si>
    <t>02</t>
  </si>
  <si>
    <t>05</t>
  </si>
  <si>
    <t>210</t>
  </si>
  <si>
    <t>11</t>
  </si>
  <si>
    <t>01</t>
  </si>
  <si>
    <t>211</t>
  </si>
  <si>
    <t>06</t>
  </si>
  <si>
    <t>99</t>
  </si>
  <si>
    <t>213</t>
  </si>
  <si>
    <t>04</t>
  </si>
  <si>
    <t xml:space="preserve">213 </t>
  </si>
  <si>
    <t xml:space="preserve">213  </t>
  </si>
  <si>
    <t xml:space="preserve">213   </t>
  </si>
  <si>
    <t>07</t>
  </si>
  <si>
    <t>34</t>
  </si>
  <si>
    <t>221</t>
  </si>
  <si>
    <t>培训支出</t>
  </si>
  <si>
    <t>归口管理的行政单位离退休</t>
  </si>
  <si>
    <t>事业单位离退休</t>
  </si>
  <si>
    <t>机关事业单位基本养老保险缴费支出</t>
  </si>
  <si>
    <t>行政单位医疗</t>
  </si>
  <si>
    <t>事业单位医疗</t>
  </si>
  <si>
    <t>其他退耕还林支出</t>
  </si>
  <si>
    <t>行政运行</t>
  </si>
  <si>
    <t>一般行政管理事务</t>
  </si>
  <si>
    <t>森林培育</t>
  </si>
  <si>
    <t>森林资源管理</t>
  </si>
  <si>
    <t>防灾减灾</t>
  </si>
  <si>
    <t>技术推广与转化</t>
  </si>
  <si>
    <t>211</t>
  </si>
  <si>
    <t>05</t>
  </si>
  <si>
    <t>99</t>
  </si>
  <si>
    <t>308301</t>
  </si>
  <si>
    <t>其他天然林保护支出</t>
  </si>
  <si>
    <t>02</t>
  </si>
  <si>
    <t>社会保险补助</t>
  </si>
  <si>
    <t>205</t>
  </si>
  <si>
    <t>08</t>
  </si>
  <si>
    <t>03</t>
  </si>
  <si>
    <t>308607</t>
  </si>
  <si>
    <t>208</t>
  </si>
  <si>
    <t>210</t>
  </si>
  <si>
    <t>11</t>
  </si>
  <si>
    <t>213</t>
  </si>
  <si>
    <t>04</t>
  </si>
  <si>
    <t>221</t>
  </si>
  <si>
    <t>01</t>
  </si>
  <si>
    <t xml:space="preserve">  农林水支出</t>
  </si>
  <si>
    <t xml:space="preserve">  住房保障支出</t>
  </si>
  <si>
    <t xml:space="preserve">  卫生健康支出</t>
  </si>
  <si>
    <t xml:space="preserve">  节能环保支出</t>
  </si>
  <si>
    <t>301</t>
  </si>
  <si>
    <t>01</t>
  </si>
  <si>
    <t>02</t>
  </si>
  <si>
    <t>08</t>
  </si>
  <si>
    <t>10</t>
  </si>
  <si>
    <t>12</t>
  </si>
  <si>
    <t>13</t>
  </si>
  <si>
    <t>302</t>
  </si>
  <si>
    <t>05</t>
  </si>
  <si>
    <t>06</t>
  </si>
  <si>
    <t>07</t>
  </si>
  <si>
    <t>09</t>
  </si>
  <si>
    <t>11</t>
  </si>
  <si>
    <t>28</t>
  </si>
  <si>
    <t>29</t>
  </si>
  <si>
    <t>17</t>
  </si>
  <si>
    <t>31</t>
  </si>
  <si>
    <t>99</t>
  </si>
  <si>
    <t>308301</t>
  </si>
  <si>
    <t>办公费</t>
  </si>
  <si>
    <t>水费</t>
  </si>
  <si>
    <t>电费</t>
  </si>
  <si>
    <t>邮电费</t>
  </si>
  <si>
    <t>物业管理费</t>
  </si>
  <si>
    <t>差旅费</t>
  </si>
  <si>
    <t>工会经费</t>
  </si>
  <si>
    <t>福利费</t>
  </si>
  <si>
    <t>培训费</t>
  </si>
  <si>
    <t>公务接待费</t>
  </si>
  <si>
    <t>公务用车运行维护费</t>
  </si>
  <si>
    <t>其他商品和服务支出</t>
  </si>
  <si>
    <t>301</t>
  </si>
  <si>
    <t>07</t>
  </si>
  <si>
    <t>绩效工资</t>
  </si>
  <si>
    <t>302</t>
  </si>
  <si>
    <t>15</t>
  </si>
  <si>
    <t>会议费</t>
  </si>
  <si>
    <t>16</t>
  </si>
  <si>
    <t>303</t>
  </si>
  <si>
    <t>09</t>
  </si>
  <si>
    <t>奖励金</t>
  </si>
  <si>
    <t>308607</t>
  </si>
  <si>
    <t>合计</t>
  </si>
  <si>
    <t>205</t>
  </si>
  <si>
    <t>08</t>
  </si>
  <si>
    <t>03</t>
  </si>
  <si>
    <t>308604</t>
  </si>
  <si>
    <t>208</t>
  </si>
  <si>
    <t>05</t>
  </si>
  <si>
    <t>02</t>
  </si>
  <si>
    <t>210</t>
  </si>
  <si>
    <t>11</t>
  </si>
  <si>
    <t>213</t>
  </si>
  <si>
    <t>04</t>
  </si>
  <si>
    <t>221</t>
  </si>
  <si>
    <t>01</t>
  </si>
  <si>
    <t>301</t>
  </si>
  <si>
    <t>基本工资</t>
  </si>
  <si>
    <t>津贴补贴</t>
  </si>
  <si>
    <t>绩效工资</t>
  </si>
  <si>
    <t>机关事业单位基本养老保险缴费</t>
  </si>
  <si>
    <t>10</t>
  </si>
  <si>
    <t>职工基本医疗保险缴费</t>
  </si>
  <si>
    <t>12</t>
  </si>
  <si>
    <t>其他社会保障缴费</t>
  </si>
  <si>
    <t>13</t>
  </si>
  <si>
    <t>住房公积金</t>
  </si>
  <si>
    <t>302</t>
  </si>
  <si>
    <t>办公费</t>
  </si>
  <si>
    <t>水费</t>
  </si>
  <si>
    <t>电费</t>
  </si>
  <si>
    <t>09</t>
  </si>
  <si>
    <t>物业管理费</t>
  </si>
  <si>
    <t>差旅费</t>
  </si>
  <si>
    <t>15</t>
  </si>
  <si>
    <t>会议费</t>
  </si>
  <si>
    <t>16</t>
  </si>
  <si>
    <t>培训费</t>
  </si>
  <si>
    <t>17</t>
  </si>
  <si>
    <t>公务接待费</t>
  </si>
  <si>
    <t>28</t>
  </si>
  <si>
    <t>工会经费</t>
  </si>
  <si>
    <t>29</t>
  </si>
  <si>
    <t>福利费</t>
  </si>
  <si>
    <t>其他商品和服务支出</t>
  </si>
  <si>
    <t>303</t>
  </si>
  <si>
    <t>奖励金</t>
  </si>
  <si>
    <t>在职党员活动</t>
  </si>
  <si>
    <t>对林业工作的促进作用</t>
  </si>
  <si>
    <t>完成林业宣传工作，有效增强群众爱护森林共守蓝天的责任感</t>
  </si>
  <si>
    <t>上级部门满意度</t>
  </si>
  <si>
    <t>≥100%</t>
  </si>
  <si>
    <t>宣传阵地建设（展板、制度牌）</t>
  </si>
  <si>
    <t>影响深远意义重大</t>
  </si>
  <si>
    <t>群众满意度</t>
  </si>
  <si>
    <t>党报党刊征订</t>
  </si>
  <si>
    <t>退休支部书记委员补助</t>
  </si>
  <si>
    <t>党内帮扶</t>
  </si>
  <si>
    <t>党建工作完成质量</t>
  </si>
  <si>
    <t>合格</t>
  </si>
  <si>
    <t>完成时间</t>
  </si>
  <si>
    <t>林业宣传经费</t>
  </si>
  <si>
    <t>完成林业局综合大楼林业宣传栏双面更新48幅，完成林业陈列室宣传展板更新30幅，完成林业宣传横幅制作30幅，完成林业宣传手册制作2600份，完成机关人员公示栏更新1幅。</t>
  </si>
  <si>
    <t>完成林业宣传横幅制作</t>
  </si>
  <si>
    <t>完成林业陈列室宣传展板更新</t>
  </si>
  <si>
    <t>林业宣传工作</t>
  </si>
  <si>
    <t>完成林业大型活动展板制作</t>
  </si>
  <si>
    <t>完成林业宣传手册制作</t>
  </si>
  <si>
    <t>完成林业综合大楼林业宣传栏双面更新</t>
  </si>
  <si>
    <t>林业宣传完成质量</t>
  </si>
  <si>
    <t>林业技术推广</t>
  </si>
  <si>
    <t>在全市范围内宣传林业方面的法律、法规和各项方针、政策，指导林业生产经营活动，掌握动植物种变化情况，协助林业主管部门做好林木采伐，森林防火、病虫害防治工作，开展林业实用技术培训。</t>
  </si>
  <si>
    <t>协助林业主管部门管理林木采伐工作，做好森林防火、病虫害防治、植树造林等工作。</t>
  </si>
  <si>
    <t>利用先进的林业科技技术，达到改善生态环境和林农增收富民的目的。</t>
  </si>
  <si>
    <t>城市生态环境状况和农村生态环境状况的进一步改善</t>
  </si>
  <si>
    <t>努力提高林业科技自主创新能力，为建设山川秀美的江油做出更大的贡献！</t>
  </si>
  <si>
    <t>推广林业科学技术、开展林业实用技术培训。</t>
  </si>
  <si>
    <t>达到预期指标</t>
  </si>
  <si>
    <t>≥90%</t>
  </si>
  <si>
    <t>2019年12月前完成</t>
  </si>
  <si>
    <t>松材线虫病防治</t>
  </si>
  <si>
    <t>对传入的松材线虫病开展疫情监测、疫木除治、媒介昆虫综合防治和检疫监管，松材线虫病病死树较2018年秋普下降50%。</t>
  </si>
  <si>
    <t>疫情监测、检疫监管，宣传等其他费用
松材线虫病无人机监测</t>
  </si>
  <si>
    <t>保护我市松林资源和生态环境</t>
  </si>
  <si>
    <t>逐步减轻松材线虫病危害，保护占全市三分之一森林资源的松林</t>
  </si>
  <si>
    <t>2020年度市级部门业务目标考核</t>
  </si>
  <si>
    <t>松材线虫病专业队伍监测</t>
  </si>
  <si>
    <t>推动林农增收和林业经济发展</t>
  </si>
  <si>
    <t>如2019年能实现无疫情，将有望于2020年拔除松材线虫病疫情，解除对我市松木采伐和松木及其制品运输、加工和销售的限制，林农可进行松木自用材和商品材采伐，相关涉木企业可收购、加工和销售松木及其制品</t>
  </si>
  <si>
    <t>2019年度重大林业有害生物防控目标考核</t>
  </si>
  <si>
    <t>松材线虫病病死树</t>
  </si>
  <si>
    <t>较2018年秋普下降50%</t>
  </si>
  <si>
    <t>2019年12月底前</t>
  </si>
  <si>
    <t>大规模绿化全川江油行动暨2019年全民义务植树活动经费</t>
  </si>
  <si>
    <t>以“3.12”植树节为契机，组织市级部门开展全民义务植树活动（年度常态化活动），继续深入推进大规模绿化全川行动。按照绵阳市要求，2019年江油市将完成绿化面积7.64万亩，其中：人工造林2.5万亩，封育管护0.84万亩，岩溶区综合治理人工造林0.02万亩、岩溶区综合治理封山育林0.08万亩，草原生态修复1万亩，中幼龄林抚育2万亩、低效林改造1.2万亩。</t>
  </si>
  <si>
    <t>植树现场氛围策划费</t>
  </si>
  <si>
    <t>年度常规性活动</t>
  </si>
  <si>
    <t>倡导全民植绿、护绿、爱绿，提高公民义务植树尽责率达到90%以上</t>
  </si>
  <si>
    <t>上级考核合格，社会公众满意</t>
  </si>
  <si>
    <t>采购义务植树大规格种苗费</t>
  </si>
  <si>
    <t>持续推动生态文明建设</t>
  </si>
  <si>
    <t>长期</t>
  </si>
  <si>
    <t>植树地点整地费</t>
  </si>
  <si>
    <t>采购义务植树小规格种苗费</t>
  </si>
  <si>
    <t>市级部门统一乘车车辆租金</t>
  </si>
  <si>
    <t>植树成活率</t>
  </si>
  <si>
    <t>义务植树活动时间</t>
  </si>
  <si>
    <t>2019年3月12日前完成</t>
  </si>
  <si>
    <t>造林绿化工作经费</t>
  </si>
  <si>
    <t>完成2019年全市造林情况摸底调查，完成全市2020年造林任务需求摸底调查，确定2020年全市造林项目的面积任务申报量向上争取项目资金。完成2017年度至2018年度上级下达的各项造林任务的规定检查验收工作，做好各项资料档案归档工作，迎接上级部门对2017年造林项目的核查。</t>
  </si>
  <si>
    <t>完成全市2019年造林情况摸底调查</t>
  </si>
  <si>
    <t>完成全市造林项目档案归档</t>
  </si>
  <si>
    <t>完成全市2017年以来的造林检查验收</t>
  </si>
  <si>
    <t>天然林保护工程二期工作经费</t>
  </si>
  <si>
    <t>加强国家级、省级生态公益林的管护、宣传、兑现生态效益补偿金</t>
  </si>
  <si>
    <t>检查验收</t>
  </si>
  <si>
    <t>天保工程二期的实施，将有效地改善民生，有力地促进林区社会的和谐稳定</t>
  </si>
  <si>
    <t>一是有效增加职工就业。二是提高职工收入。三是进一步完善社会保障体系。四是促进地方经济发展。</t>
  </si>
  <si>
    <t>集体和个人所有的天然起源商品林停伐管护补助兑现率</t>
  </si>
  <si>
    <t>100%</t>
  </si>
  <si>
    <t>四川一体化政务服务平台系统资料录入</t>
  </si>
  <si>
    <t>森林管护率（公益林、国有林、天然起源商品林）</t>
  </si>
  <si>
    <t>编制天然林资源保护工程二期2019年度实施方案</t>
  </si>
  <si>
    <t>森林生态效益补偿资金兑现率</t>
  </si>
  <si>
    <t>≥95%</t>
  </si>
  <si>
    <t>森林防火工作经费</t>
  </si>
  <si>
    <t>39个乡镇林业站开展森林防火宣传和日常巡护管理3500次；林业局到各乡镇和涉林单位开展森林防火检查800次，印制森林防火各类宣传资料5万份，维修、翻新大型宣传牌5块，防火期内每月例行检修扑火机具200台。</t>
  </si>
  <si>
    <t>39个乡镇林业站开展森林防火宣传和日常巡护管理</t>
  </si>
  <si>
    <t>保护森林资源不受损失，维护人民群众生命财产安全</t>
  </si>
  <si>
    <t>人民群众对美好生态环境需求满意度</t>
  </si>
  <si>
    <t>翻新大型宣传牌</t>
  </si>
  <si>
    <t>森林防火主管部门满意度</t>
  </si>
  <si>
    <t>林业局到各乡镇和涉林单位开展森林防火检查</t>
  </si>
  <si>
    <t>印制森林防火各类宣传资料</t>
  </si>
  <si>
    <t>防火期内每月例行检修扑火机具</t>
  </si>
  <si>
    <t>提高森林火灾综合防空能力</t>
  </si>
  <si>
    <t>森林火灾损失率控制在0.1‰以内</t>
  </si>
  <si>
    <t>完成时限</t>
  </si>
  <si>
    <t>2019年12月前</t>
  </si>
  <si>
    <t>森林防火护林员管护经费</t>
  </si>
  <si>
    <t>提高护林员工作积极性，稳定其护林队伍，有效提高森林防火宣传面和劝阻林区野外违规用火行为，及时报告火情，消除火灾隐患能力，国有林聘请10名防火护林员。</t>
  </si>
  <si>
    <t>聘请国有林森林防火护林员10人</t>
  </si>
  <si>
    <t>林业部门满意度</t>
  </si>
  <si>
    <t>森林火灾损失率</t>
  </si>
  <si>
    <t>小于0.1‰</t>
  </si>
  <si>
    <t>保护生态环境</t>
  </si>
  <si>
    <t>原伐木厂退休职工（江油代管部分）医疗保险配套资金</t>
  </si>
  <si>
    <t>完成缴纳代管的原伐木厂退休职工医疗保险</t>
  </si>
  <si>
    <t>原伐木厂共155个退休职工缴纳医疗保险</t>
  </si>
  <si>
    <t>完善原伐木厂退休职工社会保障的需要</t>
  </si>
  <si>
    <t>保障退休职工的就医</t>
  </si>
  <si>
    <t>退休职工满意度</t>
  </si>
  <si>
    <t>原伐木厂退休职工20人缴纳医疗保险</t>
  </si>
  <si>
    <t>保障退休职工的稳定</t>
  </si>
  <si>
    <t>永久</t>
  </si>
  <si>
    <t>缴费完成率</t>
  </si>
  <si>
    <t>森林资源保护与管理工作经费</t>
  </si>
  <si>
    <t>对我市的森林资源进行保护与管理</t>
  </si>
  <si>
    <t>森林督查</t>
  </si>
  <si>
    <t>林地使用、林木采伐合法开展</t>
  </si>
  <si>
    <t>案件查处率≥95%</t>
  </si>
  <si>
    <t>上级部门考核</t>
  </si>
  <si>
    <t>满意度≥95%</t>
  </si>
  <si>
    <t>对我市林地及其林木进行管理</t>
  </si>
  <si>
    <t>完成保护发展森林资源责任目标</t>
  </si>
  <si>
    <t>考核得分≥95分</t>
  </si>
  <si>
    <t>林区群众</t>
  </si>
  <si>
    <t>林地保有量、森林面积及蓄积、采伐限额</t>
  </si>
  <si>
    <t>确保完成2019年保护发展森林资源责任目标</t>
  </si>
  <si>
    <t>林业有害生物防治经费</t>
  </si>
  <si>
    <t>加强鼠（兔）害防治，新造林地鼠（兔）害致死率不超过15%、中幼龄林不超过10%；全市林业有害生物无公害防治率达85%以上、成灾率控制在3‰以下</t>
  </si>
  <si>
    <t>其他林业有害生物监测</t>
  </si>
  <si>
    <t>保护我市森林资源和生态环境</t>
  </si>
  <si>
    <t>控制其他林业有害生物危害，力争做到“有发生，但不成灾”</t>
  </si>
  <si>
    <t>其他林业有害生物防治</t>
  </si>
  <si>
    <t>持续控制其他林业有害生物危害，力争不发生林业生物灾害，保护林农和涉木企业（个人）增收资源。</t>
  </si>
  <si>
    <t>退耕还林工作经费</t>
  </si>
  <si>
    <t>完成2020年全市新一轮退耕还林的需求摸底调查，确定2020年任务申报量向上争取项目。完成2016年度和2018年度下达的新一轮退耕还林任务的检查验收工作，做好新一轮退耕还林资料档案归档工作，迎接上级部门对2016年度新一轮退耕还林的核查，继续巩固前一轮退耕还林成果。</t>
  </si>
  <si>
    <t>2016年度及2018年度的新一轮退耕还林任务的检查验收</t>
  </si>
  <si>
    <t>经济效益达到可持续发展的目的。</t>
  </si>
  <si>
    <t>达到改善生态环境的目的，利用树林的生态作用来减少自然灾害带来的经济损失。</t>
  </si>
  <si>
    <t>2020年新一轮退耕还林的需求摸底调查</t>
  </si>
  <si>
    <t>新一轮退耕还林项目达到国家验收标准，前一轮退耕还林成果得到进一步巩固。</t>
  </si>
  <si>
    <t>造林成活率≥85%，株数保存率≥80%，面积保存率100%。合格面积资金兑现率100%。</t>
  </si>
  <si>
    <t>2019年年底前</t>
  </si>
  <si>
    <t>江油市森林经营规划编制费</t>
  </si>
  <si>
    <t>完成我市集体及零星国有的森林经营方案编制工作</t>
  </si>
  <si>
    <t>森林资源更新。</t>
  </si>
  <si>
    <t>以森林经营方案为指导，对森林进行经营</t>
  </si>
  <si>
    <t>森林经理期内（10年）按照此方案执行</t>
  </si>
  <si>
    <t>森林经营单位（集体或个人）</t>
  </si>
  <si>
    <t>编制森林经营方案</t>
  </si>
  <si>
    <t>为我市森林经营提供科学依据，达到采育结合、永续利用的目的</t>
  </si>
  <si>
    <t>为我市在森林经理期内（10年）提供科学、合理的森林经营措施</t>
  </si>
  <si>
    <t>《四川省森林资源规划设计调查技术细则》、《四川省林业厅关于扎实做好森林经营方案编制工作的通知》</t>
  </si>
  <si>
    <t>符合技术规定和通知要求</t>
  </si>
  <si>
    <t>2020年2月以前</t>
  </si>
  <si>
    <t>创建森林城市工作经费</t>
  </si>
  <si>
    <t>2018年3月，国家林业局正式批复同意江油市创建国家森林城市，并于2020年接受国家验收。2018年7月，市委印发了《中共江油市委 江油市人民政府关于创建国家森林城市的决定》（江委发[2018]10号）。2019年是创森关键之年，完成《江油市国家森林城市建设总体规划》编制工作，通过国家专家组评审。完成国家森林城市考核验收40项指标全面达标建设工作，为2020年国家验收奠定基础。通过不同形式，广泛宣传国家森林城市的建设情况，使公众的支持率、知晓率、满意度达到90%以上。</t>
  </si>
  <si>
    <t>完成《总规》国家评审及接受国家专家组实地考察经费</t>
  </si>
  <si>
    <t>进一步提高公众对创森的支持率、知晓率、满意度</t>
  </si>
  <si>
    <t>达到国家要求，公众满意度</t>
  </si>
  <si>
    <t>开展创森各种宣传，印发创森宣传资料</t>
  </si>
  <si>
    <t>为2020年国家验收奠定基础</t>
  </si>
  <si>
    <t>完成2019年工作任务</t>
  </si>
  <si>
    <t>开展森林城市建设公众支持率、知晓率、满意度社会调查，是否达到国家90%以上要求。</t>
  </si>
  <si>
    <t>达到国家森林城市建设指标体系要求</t>
  </si>
  <si>
    <t>针对现状，对照国家要求，查漏补缺，补短板</t>
  </si>
  <si>
    <t>按照创森时间节点实施</t>
  </si>
  <si>
    <t>2019年12月完成</t>
  </si>
  <si>
    <t>森林火灾高风险区视频监控运行经费</t>
  </si>
  <si>
    <t xml:space="preserve">10个林火视频监控点至江油和绵阳林业局森林防火指挥中心共租赁11条网络传输，10个监控点位租用铁塔安装监控系统及系统的运行电费。
</t>
  </si>
  <si>
    <t>10个林火视频监控点至江油和绵阳林业局森林防火指挥中心租赁网络传输</t>
  </si>
  <si>
    <t>明显提高重点林区森林火灾综合防控能力和扑救森林火灾快速反应能力</t>
  </si>
  <si>
    <t>监控点位租用铁塔安装监控系统及系统的运行电费</t>
  </si>
  <si>
    <t>重点林区森林火灾了望监测覆盖率</t>
  </si>
  <si>
    <t>党建工作经费</t>
  </si>
  <si>
    <t>按文件征订党报党刊，开展党内帮扶2人次，退休支部书记委员补助发放，在职党员开展七一、党日活动，制作宣传展板5幅。</t>
  </si>
  <si>
    <t>单位：万元</t>
  </si>
  <si>
    <t>2021年1月完成</t>
  </si>
  <si>
    <t>市级当年财政拨款安排</t>
  </si>
  <si>
    <t>501</t>
  </si>
  <si>
    <t>02</t>
  </si>
  <si>
    <t>99</t>
  </si>
  <si>
    <t>308301</t>
  </si>
  <si>
    <t xml:space="preserve">      社会保障缴费</t>
  </si>
  <si>
    <t xml:space="preserve">      住房公积金</t>
  </si>
  <si>
    <t xml:space="preserve">      工资奖金津补贴</t>
  </si>
  <si>
    <t xml:space="preserve">    机关工资福利支出</t>
  </si>
  <si>
    <t xml:space="preserve">    机关商品和服务支出</t>
  </si>
  <si>
    <t>502</t>
  </si>
  <si>
    <t xml:space="preserve">      办公经费</t>
  </si>
  <si>
    <t xml:space="preserve">      会议费</t>
  </si>
  <si>
    <t>06</t>
  </si>
  <si>
    <t xml:space="preserve">      公务接待费</t>
  </si>
  <si>
    <t>08</t>
  </si>
  <si>
    <t xml:space="preserve">      公务用车运行维护费</t>
  </si>
  <si>
    <t xml:space="preserve">      其他商品和服务支出</t>
  </si>
  <si>
    <t xml:space="preserve">  四川省江油市林业局机关</t>
  </si>
  <si>
    <t xml:space="preserve">    对事业单位经常性补助</t>
  </si>
  <si>
    <t>505</t>
  </si>
  <si>
    <t xml:space="preserve">      工资福利支出</t>
  </si>
  <si>
    <t xml:space="preserve">      商品和服务支出</t>
  </si>
  <si>
    <t xml:space="preserve">    对个人和家庭的补助</t>
  </si>
  <si>
    <t>509</t>
  </si>
  <si>
    <t xml:space="preserve">  四川省江油市乡镇林业站</t>
  </si>
  <si>
    <t>308607</t>
  </si>
  <si>
    <t xml:space="preserve">  四川省江油市木材检查站</t>
  </si>
  <si>
    <t>505</t>
  </si>
  <si>
    <t>01</t>
  </si>
  <si>
    <t>308604</t>
  </si>
  <si>
    <t>02</t>
  </si>
  <si>
    <t>509</t>
  </si>
  <si>
    <t xml:space="preserve">      培训费</t>
  </si>
  <si>
    <t xml:space="preserve">      社会福利和救助</t>
  </si>
  <si>
    <t xml:space="preserve">      工资福利支出</t>
  </si>
  <si>
    <t xml:space="preserve">      商品和服务支出</t>
  </si>
  <si>
    <t xml:space="preserve">    对个人和家族补助</t>
  </si>
  <si>
    <t xml:space="preserve">    对事业单位经常性补助</t>
  </si>
  <si>
    <t xml:space="preserve">     四川省江油市林业局机关</t>
  </si>
  <si>
    <t>教育支出</t>
  </si>
  <si>
    <t xml:space="preserve">  进修及培训</t>
  </si>
  <si>
    <t xml:space="preserve">    培训支出</t>
  </si>
  <si>
    <t>社会保障和就业支出</t>
  </si>
  <si>
    <t xml:space="preserve">  行政事业单位离退休</t>
  </si>
  <si>
    <t>卫生健康支出</t>
  </si>
  <si>
    <t xml:space="preserve">  行政事业单位医疗</t>
  </si>
  <si>
    <t>其他天然林保护支出</t>
  </si>
  <si>
    <t xml:space="preserve">  天然林保护</t>
  </si>
  <si>
    <t xml:space="preserve">    社会保险补助</t>
  </si>
  <si>
    <t xml:space="preserve">    其他天然林保护支出</t>
  </si>
  <si>
    <t>农林水支出</t>
  </si>
  <si>
    <t xml:space="preserve">  林业和草原</t>
  </si>
  <si>
    <t>住房保障支出</t>
  </si>
  <si>
    <t xml:space="preserve">  住房改革支出</t>
  </si>
  <si>
    <t xml:space="preserve">    住房公积金</t>
  </si>
  <si>
    <t xml:space="preserve">    行政运行</t>
  </si>
  <si>
    <t xml:space="preserve">    一般行政管理事务</t>
  </si>
  <si>
    <t xml:space="preserve">    森林培育</t>
  </si>
  <si>
    <t xml:space="preserve">    技术推广与转化</t>
  </si>
  <si>
    <t xml:space="preserve">    森林资源管理</t>
  </si>
  <si>
    <t xml:space="preserve">    防灾减灾</t>
  </si>
  <si>
    <t xml:space="preserve">    其他退耕还林支出</t>
  </si>
  <si>
    <t xml:space="preserve">    事业单位医疗</t>
  </si>
  <si>
    <t xml:space="preserve">    行政单位医疗</t>
  </si>
  <si>
    <t xml:space="preserve">    归口管理的行政单位离退休</t>
  </si>
  <si>
    <t xml:space="preserve">    事业单位离退休</t>
  </si>
  <si>
    <t xml:space="preserve">    机关事业单位基本养老保险缴费支出</t>
  </si>
  <si>
    <t xml:space="preserve">    工资福利支出</t>
  </si>
  <si>
    <t xml:space="preserve">    商品和服务支出</t>
  </si>
  <si>
    <t xml:space="preserve">    四川省江油市木材检查站</t>
  </si>
  <si>
    <t>合计</t>
  </si>
  <si>
    <t>社会保险补助</t>
  </si>
  <si>
    <t xml:space="preserve">  原伐木厂退休职工（江油代管部分）医疗保险配套资金</t>
  </si>
  <si>
    <t xml:space="preserve">  天然林保护工程二期工作经费</t>
  </si>
  <si>
    <t xml:space="preserve">  退耕还林工作经费</t>
  </si>
  <si>
    <t xml:space="preserve">  党建工作经费</t>
  </si>
  <si>
    <t xml:space="preserve">  林业宣传经费</t>
  </si>
  <si>
    <t xml:space="preserve">  创建森林城市工作经费</t>
  </si>
  <si>
    <t xml:space="preserve">  大规模绿化全川江油行动暨2019年全民义务植树活动经费</t>
  </si>
  <si>
    <t>四川省江油市林业局</t>
  </si>
  <si>
    <t>江油市观雾山国有林场</t>
  </si>
  <si>
    <t>308602</t>
  </si>
  <si>
    <t xml:space="preserve">    培训支出</t>
  </si>
  <si>
    <t xml:space="preserve">    事业单位离退休</t>
  </si>
  <si>
    <t xml:space="preserve">    机关事业单位基本养老保险缴费支出</t>
  </si>
  <si>
    <t xml:space="preserve">    事业单位医疗</t>
  </si>
  <si>
    <t xml:space="preserve">    住房公积金</t>
  </si>
  <si>
    <t>四川省江油市观雾山国有林场</t>
  </si>
  <si>
    <t xml:space="preserve">  江油市观雾山自然保护区管理处</t>
  </si>
  <si>
    <t>308605</t>
  </si>
  <si>
    <t>对事业单位经常性补助</t>
  </si>
  <si>
    <t>505</t>
  </si>
  <si>
    <t>01</t>
  </si>
  <si>
    <t>308602</t>
  </si>
  <si>
    <t xml:space="preserve">      工资福利支出</t>
  </si>
  <si>
    <t>505</t>
  </si>
  <si>
    <t xml:space="preserve">      商品和服务支出</t>
  </si>
  <si>
    <t>对个人和家庭的补助</t>
  </si>
  <si>
    <t>509</t>
  </si>
  <si>
    <t>01</t>
  </si>
  <si>
    <t>308602</t>
  </si>
  <si>
    <t xml:space="preserve">      社会福利和救助</t>
  </si>
  <si>
    <t xml:space="preserve">  四川省江油市观雾山国有林场</t>
  </si>
  <si>
    <t>308605</t>
  </si>
  <si>
    <t>工资福利支出</t>
  </si>
  <si>
    <t>商品和服务支出</t>
  </si>
  <si>
    <t>对个人和家庭的补助</t>
  </si>
  <si>
    <t>509</t>
  </si>
  <si>
    <t>社会福利和救助</t>
  </si>
  <si>
    <t xml:space="preserve">  四川省江油市观雾山自然保护区管理处</t>
  </si>
  <si>
    <t xml:space="preserve">      基本工资</t>
  </si>
  <si>
    <t xml:space="preserve">      津贴补贴</t>
  </si>
  <si>
    <t xml:space="preserve">      办公费</t>
  </si>
  <si>
    <t xml:space="preserve">      水费</t>
  </si>
  <si>
    <t xml:space="preserve">      电费</t>
  </si>
  <si>
    <t xml:space="preserve">      物业管理费</t>
  </si>
  <si>
    <t xml:space="preserve">      差旅费</t>
  </si>
  <si>
    <t xml:space="preserve">      培训费</t>
  </si>
  <si>
    <t xml:space="preserve">      工会经费</t>
  </si>
  <si>
    <t xml:space="preserve">      福利费</t>
  </si>
  <si>
    <t xml:space="preserve">  江油市观雾山国有林场</t>
  </si>
  <si>
    <t>301</t>
  </si>
  <si>
    <t>01</t>
  </si>
  <si>
    <t>308602</t>
  </si>
  <si>
    <t>02</t>
  </si>
  <si>
    <t>07</t>
  </si>
  <si>
    <t xml:space="preserve">      绩效工资</t>
  </si>
  <si>
    <t>08</t>
  </si>
  <si>
    <t xml:space="preserve">      机关事业单位基本养老保险缴费</t>
  </si>
  <si>
    <t>10</t>
  </si>
  <si>
    <t xml:space="preserve">      职工基本医疗保险缴费</t>
  </si>
  <si>
    <t>12</t>
  </si>
  <si>
    <t xml:space="preserve">      其他社会保障缴费</t>
  </si>
  <si>
    <t>13</t>
  </si>
  <si>
    <t xml:space="preserve">      住房公积金</t>
  </si>
  <si>
    <t>302</t>
  </si>
  <si>
    <t>05</t>
  </si>
  <si>
    <t>06</t>
  </si>
  <si>
    <t>09</t>
  </si>
  <si>
    <t>11</t>
  </si>
  <si>
    <t>15</t>
  </si>
  <si>
    <t>16</t>
  </si>
  <si>
    <t>17</t>
  </si>
  <si>
    <t>28</t>
  </si>
  <si>
    <t>29</t>
  </si>
  <si>
    <t>99</t>
  </si>
  <si>
    <t>303</t>
  </si>
  <si>
    <t xml:space="preserve">      生活补助</t>
  </si>
  <si>
    <t xml:space="preserve">      奖励金</t>
  </si>
  <si>
    <t xml:space="preserve">  江油市观雾山自然保护区管理处</t>
  </si>
  <si>
    <t>308605</t>
  </si>
  <si>
    <t xml:space="preserve">      机关事业单位基本养老保险缴费</t>
  </si>
  <si>
    <t xml:space="preserve">      职工基本医疗保险缴费</t>
  </si>
  <si>
    <t>其他退耕还林支出</t>
  </si>
  <si>
    <t>一般行政管理事务</t>
  </si>
  <si>
    <t>森林培育</t>
  </si>
  <si>
    <t xml:space="preserve">  造林绿化工作经费</t>
  </si>
  <si>
    <t xml:space="preserve">  林业技术推广</t>
  </si>
  <si>
    <t>森林资源管理</t>
  </si>
  <si>
    <t xml:space="preserve">  林政执法工作经费</t>
  </si>
  <si>
    <t xml:space="preserve">  江油市森林经营规划编制费</t>
  </si>
  <si>
    <t xml:space="preserve">  松材线虫病防治</t>
  </si>
  <si>
    <t xml:space="preserve">  森林防火工作经费</t>
  </si>
  <si>
    <t xml:space="preserve">  森林防火护林员管护经费</t>
  </si>
  <si>
    <t xml:space="preserve">  林业有害生物防治经费</t>
  </si>
  <si>
    <t xml:space="preserve">  森林火灾高风险区视频监控运行经费</t>
  </si>
  <si>
    <t>节能环保支出</t>
  </si>
  <si>
    <t xml:space="preserve">  退耕还林</t>
  </si>
  <si>
    <t xml:space="preserve">    事业机构</t>
  </si>
  <si>
    <t>事业机构</t>
  </si>
  <si>
    <t>事业机构</t>
  </si>
  <si>
    <t>事业机构</t>
  </si>
  <si>
    <t xml:space="preserve">    事业机构</t>
  </si>
  <si>
    <t xml:space="preserve">    事业机构</t>
  </si>
  <si>
    <t>事业机构</t>
  </si>
  <si>
    <t xml:space="preserve">    事业机构</t>
  </si>
  <si>
    <t>机关事业单位基本养老保险缴费</t>
  </si>
  <si>
    <t>住房公积金</t>
  </si>
  <si>
    <t>生活补助</t>
  </si>
  <si>
    <t>奖励金</t>
  </si>
  <si>
    <t>公务接待费</t>
  </si>
  <si>
    <t>公务用车运行维护费</t>
  </si>
  <si>
    <t>208</t>
  </si>
  <si>
    <t>05</t>
  </si>
  <si>
    <t>报送日期：2019 年4月2日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</si>
</sst>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 numFmtId="179" formatCode="0.00_ "/>
    <numFmt numFmtId="180" formatCode="0.00_);[Red]\(0.00\)"/>
    <numFmt numFmtId="181" formatCode="yyyy\-mm\-dd"/>
    <numFmt numFmtId="182" formatCode="0.0_ "/>
    <numFmt numFmtId="183" formatCode="#,##0.00_ "/>
  </numFmts>
  <fonts count="43">
    <font>
      <sz val="12"/>
      <name val="宋体"/>
      <family val="0"/>
    </font>
    <font>
      <sz val="11"/>
      <color indexed="8"/>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b/>
      <sz val="11"/>
      <color indexed="62"/>
      <name val="宋体"/>
      <family val="0"/>
    </font>
    <font>
      <sz val="11"/>
      <color indexed="16"/>
      <name val="宋体"/>
      <family val="0"/>
    </font>
    <font>
      <sz val="11"/>
      <color indexed="19"/>
      <name val="宋体"/>
      <family val="0"/>
    </font>
    <font>
      <i/>
      <sz val="11"/>
      <color indexed="23"/>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20"/>
      <name val="宋体"/>
      <family val="0"/>
    </font>
    <font>
      <sz val="9"/>
      <color indexed="8"/>
      <name val="微软雅黑"/>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right/>
      <top/>
      <bottom style="thin">
        <color indexed="8"/>
      </bottom>
    </border>
    <border>
      <left style="thin"/>
      <right style="thin"/>
      <top/>
      <bottom>
        <color indexed="63"/>
      </bottom>
    </border>
    <border>
      <left>
        <color indexed="63"/>
      </left>
      <right style="thin"/>
      <top/>
      <bottom>
        <color indexed="63"/>
      </bottom>
    </border>
    <border>
      <left style="thin"/>
      <right>
        <color indexed="63"/>
      </right>
      <top/>
      <bottom>
        <color indexed="63"/>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style="thin"/>
      <right>
        <color indexed="63"/>
      </right>
      <top/>
      <bottom style="thin"/>
    </border>
    <border>
      <left/>
      <right>
        <color indexed="63"/>
      </right>
      <top/>
      <bottom style="thin"/>
    </border>
    <border>
      <left>
        <color indexed="63"/>
      </left>
      <right>
        <color indexed="63"/>
      </right>
      <top style="thin"/>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5"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41" fillId="10" borderId="0" applyNumberFormat="0" applyBorder="0" applyAlignment="0" applyProtection="0"/>
    <xf numFmtId="0" fontId="29" fillId="0" borderId="0" applyNumberFormat="0" applyFill="0" applyBorder="0" applyAlignment="0" applyProtection="0"/>
    <xf numFmtId="0" fontId="36" fillId="6" borderId="0" applyNumberFormat="0" applyBorder="0" applyAlignment="0" applyProtection="0"/>
    <xf numFmtId="0" fontId="36" fillId="6"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1" borderId="5" applyNumberFormat="0" applyAlignment="0" applyProtection="0"/>
    <xf numFmtId="0" fontId="39" fillId="12" borderId="6" applyNumberFormat="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25" fillId="17" borderId="0" applyNumberFormat="0" applyBorder="0" applyAlignment="0" applyProtection="0"/>
    <xf numFmtId="0" fontId="37" fillId="11" borderId="8" applyNumberFormat="0" applyAlignment="0" applyProtection="0"/>
    <xf numFmtId="0" fontId="28" fillId="5" borderId="5" applyNumberFormat="0" applyAlignment="0" applyProtection="0"/>
    <xf numFmtId="0" fontId="30" fillId="0" borderId="0" applyNumberFormat="0" applyFill="0" applyBorder="0" applyAlignment="0" applyProtection="0"/>
    <xf numFmtId="0" fontId="0" fillId="3" borderId="9" applyNumberFormat="0" applyFont="0" applyAlignment="0" applyProtection="0"/>
  </cellStyleXfs>
  <cellXfs count="247">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0" fontId="6" fillId="0" borderId="0" xfId="0" applyNumberFormat="1" applyFont="1" applyFill="1" applyAlignment="1">
      <alignment/>
    </xf>
    <xf numFmtId="0" fontId="6" fillId="11" borderId="0" xfId="0" applyNumberFormat="1" applyFont="1" applyFill="1" applyAlignment="1">
      <alignment/>
    </xf>
    <xf numFmtId="0" fontId="6" fillId="11" borderId="0" xfId="0" applyNumberFormat="1" applyFont="1" applyFill="1" applyAlignment="1">
      <alignment horizontal="right" vertical="center"/>
    </xf>
    <xf numFmtId="0" fontId="6" fillId="0" borderId="1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6" fillId="0" borderId="11" xfId="0" applyNumberFormat="1" applyFont="1" applyFill="1" applyBorder="1" applyAlignment="1">
      <alignment horizontal="centerContinuous" vertical="center"/>
    </xf>
    <xf numFmtId="0" fontId="6" fillId="0" borderId="12" xfId="0" applyNumberFormat="1" applyFont="1" applyFill="1" applyBorder="1" applyAlignment="1">
      <alignment horizontal="centerContinuous" vertical="center"/>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lignment horizontal="centerContinuous" vertical="center"/>
    </xf>
    <xf numFmtId="1" fontId="6" fillId="0" borderId="14" xfId="0" applyNumberFormat="1" applyFont="1" applyFill="1" applyBorder="1" applyAlignment="1">
      <alignment horizontal="centerContinuous" vertical="center"/>
    </xf>
    <xf numFmtId="1" fontId="6" fillId="0" borderId="15"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 vertical="center" wrapText="1"/>
      <protection/>
    </xf>
    <xf numFmtId="0" fontId="6" fillId="11"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vertical="center" wrapText="1"/>
      <protection/>
    </xf>
    <xf numFmtId="176" fontId="6" fillId="0" borderId="14" xfId="0" applyNumberFormat="1" applyFont="1" applyFill="1" applyBorder="1" applyAlignment="1" applyProtection="1">
      <alignment vertical="center" wrapText="1"/>
      <protection/>
    </xf>
    <xf numFmtId="176" fontId="6" fillId="0" borderId="18" xfId="0" applyNumberFormat="1" applyFont="1" applyFill="1" applyBorder="1" applyAlignment="1" applyProtection="1">
      <alignment vertical="center" wrapText="1"/>
      <protection/>
    </xf>
    <xf numFmtId="0" fontId="6" fillId="11" borderId="0" xfId="0" applyNumberFormat="1" applyFont="1" applyFill="1" applyAlignment="1" applyProtection="1">
      <alignment vertical="center" wrapText="1"/>
      <protection/>
    </xf>
    <xf numFmtId="1" fontId="6" fillId="0" borderId="0" xfId="0" applyNumberFormat="1" applyFont="1" applyFill="1" applyAlignment="1" applyProtection="1">
      <alignment vertical="center" wrapText="1"/>
      <protection/>
    </xf>
    <xf numFmtId="0" fontId="8" fillId="11" borderId="0" xfId="0" applyNumberFormat="1" applyFont="1" applyFill="1" applyAlignment="1" applyProtection="1">
      <alignment vertical="center" wrapText="1"/>
      <protection/>
    </xf>
    <xf numFmtId="0" fontId="9" fillId="11" borderId="0" xfId="0" applyNumberFormat="1" applyFont="1" applyFill="1" applyAlignment="1" applyProtection="1">
      <alignment vertical="center" wrapText="1"/>
      <protection/>
    </xf>
    <xf numFmtId="0" fontId="2" fillId="11" borderId="0" xfId="0" applyNumberFormat="1" applyFont="1" applyFill="1" applyAlignment="1">
      <alignment/>
    </xf>
    <xf numFmtId="0" fontId="10" fillId="11" borderId="0" xfId="0" applyNumberFormat="1" applyFont="1" applyFill="1" applyAlignment="1">
      <alignment/>
    </xf>
    <xf numFmtId="0" fontId="6" fillId="11" borderId="0" xfId="0" applyNumberFormat="1" applyFont="1" applyFill="1" applyAlignment="1" applyProtection="1">
      <alignment vertical="center"/>
      <protection/>
    </xf>
    <xf numFmtId="1" fontId="0" fillId="0" borderId="0" xfId="0" applyNumberFormat="1" applyFill="1" applyBorder="1" applyAlignment="1">
      <alignment/>
    </xf>
    <xf numFmtId="0" fontId="2" fillId="11" borderId="0" xfId="0" applyNumberFormat="1" applyFont="1" applyFill="1" applyBorder="1" applyAlignment="1">
      <alignment/>
    </xf>
    <xf numFmtId="0" fontId="2" fillId="0" borderId="0" xfId="0" applyNumberFormat="1" applyFont="1" applyFill="1" applyAlignment="1">
      <alignment/>
    </xf>
    <xf numFmtId="0" fontId="6" fillId="0" borderId="0" xfId="0" applyNumberFormat="1" applyFont="1" applyFill="1" applyAlignment="1" applyProtection="1">
      <alignment vertical="center" wrapText="1"/>
      <protection/>
    </xf>
    <xf numFmtId="1" fontId="5"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lignment/>
    </xf>
    <xf numFmtId="0" fontId="6" fillId="0" borderId="19"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Continuous" vertical="center"/>
      <protection/>
    </xf>
    <xf numFmtId="0" fontId="6" fillId="0" borderId="2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vertical="center" wrapText="1"/>
      <protection/>
    </xf>
    <xf numFmtId="0" fontId="11" fillId="0" borderId="14" xfId="0" applyNumberFormat="1" applyFont="1" applyFill="1" applyBorder="1" applyAlignment="1">
      <alignment/>
    </xf>
    <xf numFmtId="0" fontId="12" fillId="0" borderId="14" xfId="0" applyNumberFormat="1" applyFont="1" applyFill="1" applyBorder="1" applyAlignment="1">
      <alignment horizontal="centerContinuous" vertical="center"/>
    </xf>
    <xf numFmtId="1" fontId="13" fillId="0" borderId="14" xfId="0" applyNumberFormat="1" applyFont="1" applyFill="1" applyBorder="1" applyAlignment="1">
      <alignment/>
    </xf>
    <xf numFmtId="0" fontId="12"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1" fontId="13" fillId="0" borderId="14" xfId="0" applyNumberFormat="1" applyFont="1" applyFill="1" applyBorder="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13" fillId="0" borderId="0" xfId="0" applyNumberFormat="1" applyFont="1" applyFill="1" applyAlignment="1">
      <alignment/>
    </xf>
    <xf numFmtId="1" fontId="6" fillId="0" borderId="0" xfId="0" applyNumberFormat="1" applyFont="1" applyFill="1" applyAlignment="1">
      <alignment vertical="center"/>
    </xf>
    <xf numFmtId="1" fontId="15" fillId="0" borderId="0" xfId="0" applyNumberFormat="1" applyFont="1" applyFill="1" applyAlignment="1">
      <alignment/>
    </xf>
    <xf numFmtId="176" fontId="6" fillId="0" borderId="15" xfId="0" applyNumberFormat="1" applyFont="1" applyFill="1" applyBorder="1" applyAlignment="1" applyProtection="1">
      <alignment vertical="center" wrapText="1"/>
      <protection/>
    </xf>
    <xf numFmtId="176" fontId="6" fillId="0" borderId="21" xfId="0" applyNumberFormat="1" applyFont="1" applyFill="1" applyBorder="1" applyAlignment="1" applyProtection="1">
      <alignment vertical="center" wrapText="1"/>
      <protection/>
    </xf>
    <xf numFmtId="49" fontId="6" fillId="0" borderId="19" xfId="0" applyNumberFormat="1" applyFont="1" applyFill="1" applyBorder="1" applyAlignment="1" applyProtection="1">
      <alignment vertical="center" wrapText="1"/>
      <protection/>
    </xf>
    <xf numFmtId="176" fontId="6" fillId="0" borderId="11" xfId="0" applyNumberFormat="1" applyFont="1" applyFill="1" applyBorder="1" applyAlignment="1" applyProtection="1">
      <alignment vertical="center" wrapText="1"/>
      <protection/>
    </xf>
    <xf numFmtId="0" fontId="4"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18" xfId="0" applyNumberFormat="1" applyFont="1" applyFill="1" applyBorder="1" applyAlignment="1" applyProtection="1">
      <alignment vertical="center" wrapText="1"/>
      <protection/>
    </xf>
    <xf numFmtId="0" fontId="6" fillId="11" borderId="0" xfId="0" applyNumberFormat="1" applyFont="1" applyFill="1" applyAlignment="1">
      <alignment/>
    </xf>
    <xf numFmtId="0" fontId="4" fillId="0" borderId="10" xfId="0" applyNumberFormat="1" applyFont="1" applyFill="1" applyBorder="1" applyAlignment="1" applyProtection="1">
      <alignment horizontal="left"/>
      <protection/>
    </xf>
    <xf numFmtId="0" fontId="2" fillId="11" borderId="0" xfId="0" applyNumberFormat="1" applyFont="1" applyFill="1" applyAlignment="1">
      <alignment/>
    </xf>
    <xf numFmtId="0" fontId="6" fillId="11" borderId="12" xfId="0" applyNumberFormat="1" applyFont="1" applyFill="1" applyBorder="1" applyAlignment="1">
      <alignment horizontal="center" vertical="center" wrapText="1"/>
    </xf>
    <xf numFmtId="4" fontId="6" fillId="0" borderId="15" xfId="0" applyNumberFormat="1" applyFont="1" applyFill="1" applyBorder="1" applyAlignment="1" applyProtection="1">
      <alignment vertical="center" wrapText="1"/>
      <protection/>
    </xf>
    <xf numFmtId="4" fontId="6" fillId="0" borderId="14" xfId="0" applyNumberFormat="1" applyFont="1" applyFill="1" applyBorder="1" applyAlignment="1" applyProtection="1">
      <alignment vertical="center" wrapText="1"/>
      <protection/>
    </xf>
    <xf numFmtId="0" fontId="6" fillId="11" borderId="0" xfId="0" applyNumberFormat="1" applyFont="1" applyFill="1" applyAlignment="1">
      <alignment horizontal="right"/>
    </xf>
    <xf numFmtId="0" fontId="16" fillId="11" borderId="0" xfId="0" applyNumberFormat="1" applyFont="1" applyFill="1" applyAlignment="1">
      <alignment/>
    </xf>
    <xf numFmtId="0" fontId="6" fillId="0" borderId="22"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6" fillId="0" borderId="0" xfId="0" applyNumberFormat="1" applyFont="1" applyFill="1" applyAlignment="1">
      <alignment/>
    </xf>
    <xf numFmtId="0" fontId="4" fillId="0" borderId="14" xfId="0" applyNumberFormat="1" applyFont="1" applyFill="1" applyBorder="1" applyAlignment="1">
      <alignment horizontal="centerContinuous" vertical="center"/>
    </xf>
    <xf numFmtId="0"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4"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lignment vertical="center"/>
    </xf>
    <xf numFmtId="176" fontId="4" fillId="0" borderId="16" xfId="0" applyNumberFormat="1" applyFont="1" applyFill="1" applyBorder="1" applyAlignment="1" applyProtection="1">
      <alignment vertical="center" wrapText="1"/>
      <protection/>
    </xf>
    <xf numFmtId="0" fontId="4" fillId="0" borderId="21" xfId="0" applyNumberFormat="1" applyFont="1" applyFill="1" applyBorder="1" applyAlignment="1">
      <alignment vertical="center"/>
    </xf>
    <xf numFmtId="176" fontId="4" fillId="0" borderId="15" xfId="0" applyNumberFormat="1" applyFont="1" applyFill="1" applyBorder="1" applyAlignment="1">
      <alignment vertical="center" wrapText="1"/>
    </xf>
    <xf numFmtId="176" fontId="4" fillId="0" borderId="17" xfId="0" applyNumberFormat="1" applyFont="1" applyFill="1" applyBorder="1" applyAlignment="1" applyProtection="1">
      <alignment vertical="center" wrapText="1"/>
      <protection/>
    </xf>
    <xf numFmtId="176" fontId="4" fillId="0" borderId="14" xfId="0" applyNumberFormat="1" applyFont="1" applyFill="1" applyBorder="1" applyAlignment="1" applyProtection="1">
      <alignment vertical="center" wrapText="1"/>
      <protection/>
    </xf>
    <xf numFmtId="176" fontId="4" fillId="0" borderId="12" xfId="0" applyNumberFormat="1" applyFont="1" applyFill="1" applyBorder="1" applyAlignment="1" applyProtection="1">
      <alignment vertical="center" wrapText="1"/>
      <protection/>
    </xf>
    <xf numFmtId="1" fontId="4" fillId="0" borderId="14" xfId="0" applyNumberFormat="1" applyFont="1" applyFill="1" applyBorder="1" applyAlignment="1">
      <alignment vertical="center"/>
    </xf>
    <xf numFmtId="176" fontId="4" fillId="0" borderId="11" xfId="0" applyNumberFormat="1" applyFont="1" applyFill="1" applyBorder="1" applyAlignment="1" applyProtection="1">
      <alignment vertical="center" wrapText="1"/>
      <protection/>
    </xf>
    <xf numFmtId="0" fontId="4" fillId="0" borderId="14" xfId="0" applyNumberFormat="1" applyFont="1" applyFill="1" applyBorder="1" applyAlignment="1">
      <alignment vertical="center"/>
    </xf>
    <xf numFmtId="0" fontId="4" fillId="0" borderId="14" xfId="0" applyNumberFormat="1" applyFont="1" applyFill="1" applyBorder="1" applyAlignment="1">
      <alignment horizontal="center" vertical="center"/>
    </xf>
    <xf numFmtId="176" fontId="4" fillId="0" borderId="14" xfId="0" applyNumberFormat="1" applyFont="1" applyFill="1" applyBorder="1" applyAlignment="1">
      <alignment vertical="center" wrapText="1"/>
    </xf>
    <xf numFmtId="176" fontId="4" fillId="0" borderId="15" xfId="0" applyNumberFormat="1" applyFont="1" applyFill="1" applyBorder="1" applyAlignment="1" applyProtection="1">
      <alignment vertical="center" wrapText="1"/>
      <protection/>
    </xf>
    <xf numFmtId="176" fontId="4" fillId="0" borderId="14" xfId="0" applyNumberFormat="1" applyFont="1" applyFill="1" applyBorder="1" applyAlignment="1">
      <alignment horizontal="right" vertical="center" wrapText="1"/>
    </xf>
    <xf numFmtId="176" fontId="4"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6"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4" fillId="11" borderId="0" xfId="0" applyNumberFormat="1" applyFont="1" applyFill="1" applyAlignment="1">
      <alignment/>
    </xf>
    <xf numFmtId="0" fontId="4" fillId="11" borderId="0" xfId="0" applyNumberFormat="1" applyFont="1" applyFill="1" applyAlignment="1">
      <alignment/>
    </xf>
    <xf numFmtId="0" fontId="4" fillId="11" borderId="14" xfId="0" applyNumberFormat="1" applyFont="1" applyFill="1" applyBorder="1" applyAlignment="1">
      <alignment horizontal="center" vertical="center" wrapText="1"/>
    </xf>
    <xf numFmtId="1" fontId="0" fillId="0" borderId="14" xfId="0" applyNumberFormat="1" applyFill="1" applyBorder="1" applyAlignment="1">
      <alignment/>
    </xf>
    <xf numFmtId="0" fontId="4" fillId="11" borderId="0" xfId="0" applyNumberFormat="1" applyFont="1" applyFill="1" applyAlignment="1">
      <alignment horizontal="right" vertical="center"/>
    </xf>
    <xf numFmtId="0" fontId="6" fillId="0" borderId="15" xfId="0" applyNumberFormat="1" applyFont="1" applyFill="1" applyBorder="1" applyAlignment="1">
      <alignment horizontal="centerContinuous" vertical="center"/>
    </xf>
    <xf numFmtId="1" fontId="0" fillId="0" borderId="14" xfId="0" applyNumberFormat="1" applyFill="1" applyBorder="1" applyAlignment="1">
      <alignment horizontal="centerContinuous" vertical="center"/>
    </xf>
    <xf numFmtId="0" fontId="16" fillId="11" borderId="0" xfId="0" applyNumberFormat="1" applyFont="1" applyFill="1" applyAlignment="1">
      <alignment/>
    </xf>
    <xf numFmtId="0" fontId="6" fillId="11" borderId="0" xfId="0" applyNumberFormat="1" applyFont="1" applyFill="1" applyAlignment="1" applyProtection="1">
      <alignment horizontal="right" vertical="center"/>
      <protection/>
    </xf>
    <xf numFmtId="1" fontId="15" fillId="0" borderId="0" xfId="0" applyNumberFormat="1" applyFont="1" applyFill="1" applyAlignment="1">
      <alignment vertical="center"/>
    </xf>
    <xf numFmtId="4" fontId="4" fillId="0" borderId="14" xfId="0" applyNumberFormat="1" applyFont="1" applyFill="1" applyBorder="1" applyAlignment="1" applyProtection="1">
      <alignment horizontal="center" vertical="center"/>
      <protection/>
    </xf>
    <xf numFmtId="1" fontId="18" fillId="0" borderId="0" xfId="0" applyNumberFormat="1" applyFont="1" applyFill="1" applyAlignment="1">
      <alignment/>
    </xf>
    <xf numFmtId="1" fontId="19" fillId="0" borderId="0" xfId="0" applyNumberFormat="1" applyFont="1" applyFill="1" applyAlignment="1">
      <alignment/>
    </xf>
    <xf numFmtId="178" fontId="20" fillId="0" borderId="0" xfId="0" applyNumberFormat="1" applyFont="1" applyFill="1" applyAlignment="1" applyProtection="1">
      <alignment horizontal="center" vertical="top"/>
      <protection/>
    </xf>
    <xf numFmtId="1" fontId="21"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22" fillId="0" borderId="0" xfId="0" applyNumberFormat="1" applyFont="1" applyFill="1" applyAlignment="1">
      <alignment horizontal="center"/>
    </xf>
    <xf numFmtId="1" fontId="22" fillId="0" borderId="0" xfId="0" applyNumberFormat="1" applyFont="1" applyFill="1" applyAlignment="1">
      <alignment horizontal="center" vertical="center"/>
    </xf>
    <xf numFmtId="0" fontId="11" fillId="0" borderId="1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vertical="center" wrapText="1"/>
    </xf>
    <xf numFmtId="49" fontId="4" fillId="0" borderId="14"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vertical="center" wrapText="1"/>
      <protection/>
    </xf>
    <xf numFmtId="0" fontId="4" fillId="0" borderId="14" xfId="0" applyFont="1" applyFill="1" applyBorder="1" applyAlignment="1">
      <alignment horizontal="left" vertical="center" wrapText="1"/>
    </xf>
    <xf numFmtId="179" fontId="4" fillId="0" borderId="14" xfId="0" applyNumberFormat="1" applyFont="1" applyFill="1" applyBorder="1" applyAlignment="1">
      <alignment horizontal="left" vertical="center" wrapText="1"/>
    </xf>
    <xf numFmtId="49" fontId="6" fillId="0" borderId="14" xfId="0" applyNumberFormat="1" applyFont="1" applyFill="1" applyBorder="1" applyAlignment="1" applyProtection="1">
      <alignment horizontal="left" vertical="center" wrapText="1"/>
      <protection/>
    </xf>
    <xf numFmtId="1" fontId="2" fillId="0" borderId="14" xfId="0" applyNumberFormat="1" applyFont="1" applyFill="1" applyBorder="1" applyAlignment="1">
      <alignment/>
    </xf>
    <xf numFmtId="49" fontId="6" fillId="0" borderId="14" xfId="0" applyNumberFormat="1" applyFont="1" applyFill="1" applyBorder="1" applyAlignment="1" applyProtection="1">
      <alignment horizontal="center" vertical="center" wrapText="1"/>
      <protection/>
    </xf>
    <xf numFmtId="180" fontId="6" fillId="0" borderId="14" xfId="0" applyNumberFormat="1" applyFont="1" applyFill="1" applyBorder="1" applyAlignment="1">
      <alignment/>
    </xf>
    <xf numFmtId="0" fontId="0" fillId="11" borderId="23"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center" vertical="center" wrapText="1"/>
      <protection/>
    </xf>
    <xf numFmtId="1" fontId="2" fillId="0" borderId="0" xfId="0" applyNumberFormat="1" applyFont="1" applyFill="1" applyAlignment="1">
      <alignment horizontal="center"/>
    </xf>
    <xf numFmtId="4" fontId="42" fillId="0" borderId="14" xfId="0" applyNumberFormat="1" applyFont="1" applyFill="1" applyBorder="1" applyAlignment="1" applyProtection="1">
      <alignment horizontal="center" vertical="center" wrapText="1"/>
      <protection/>
    </xf>
    <xf numFmtId="181" fontId="42" fillId="0" borderId="14" xfId="0" applyNumberFormat="1" applyFont="1" applyFill="1" applyBorder="1" applyAlignment="1" applyProtection="1">
      <alignment horizontal="center" vertical="center" wrapText="1"/>
      <protection/>
    </xf>
    <xf numFmtId="0" fontId="6" fillId="11"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11" borderId="24"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177" fontId="6" fillId="0" borderId="27"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left" vertical="center" wrapText="1"/>
      <protection/>
    </xf>
    <xf numFmtId="49" fontId="6" fillId="0" borderId="15" xfId="0" applyNumberFormat="1" applyFont="1" applyFill="1" applyBorder="1" applyAlignment="1" applyProtection="1">
      <alignment horizontal="center" vertical="center" wrapText="1"/>
      <protection/>
    </xf>
    <xf numFmtId="180" fontId="6" fillId="0" borderId="15" xfId="0" applyNumberFormat="1" applyFont="1" applyFill="1" applyBorder="1" applyAlignment="1">
      <alignment/>
    </xf>
    <xf numFmtId="176" fontId="6" fillId="0" borderId="15" xfId="0" applyNumberFormat="1" applyFont="1" applyFill="1" applyBorder="1" applyAlignment="1" applyProtection="1">
      <alignment wrapText="1"/>
      <protection/>
    </xf>
    <xf numFmtId="4" fontId="6" fillId="0" borderId="0" xfId="0" applyNumberFormat="1" applyFont="1" applyFill="1" applyBorder="1" applyAlignment="1" applyProtection="1">
      <alignment vertical="center" wrapText="1"/>
      <protection/>
    </xf>
    <xf numFmtId="0" fontId="4" fillId="0" borderId="18" xfId="0" applyFont="1" applyFill="1" applyBorder="1" applyAlignment="1">
      <alignment horizontal="left" vertical="center" wrapText="1"/>
    </xf>
    <xf numFmtId="0" fontId="11" fillId="0" borderId="14" xfId="0" applyFont="1" applyBorder="1" applyAlignment="1">
      <alignment horizontal="left" vertical="center" wrapText="1"/>
    </xf>
    <xf numFmtId="180" fontId="6" fillId="0" borderId="14" xfId="0" applyNumberFormat="1" applyFont="1" applyFill="1" applyBorder="1" applyAlignment="1" applyProtection="1">
      <alignment horizontal="right" vertical="center"/>
      <protection/>
    </xf>
    <xf numFmtId="176" fontId="6" fillId="0" borderId="14" xfId="0" applyNumberFormat="1" applyFont="1" applyFill="1" applyBorder="1" applyAlignment="1" applyProtection="1">
      <alignment horizontal="right" vertical="center"/>
      <protection/>
    </xf>
    <xf numFmtId="0" fontId="5" fillId="11" borderId="28" xfId="0" applyNumberFormat="1" applyFont="1" applyFill="1" applyBorder="1" applyAlignment="1">
      <alignment horizontal="center" vertical="center" wrapText="1"/>
    </xf>
    <xf numFmtId="0" fontId="5" fillId="11" borderId="28" xfId="0" applyNumberFormat="1" applyFont="1" applyFill="1" applyBorder="1" applyAlignment="1">
      <alignment horizontal="center" vertical="center"/>
    </xf>
    <xf numFmtId="0" fontId="5" fillId="11" borderId="14" xfId="0" applyNumberFormat="1" applyFont="1" applyFill="1" applyBorder="1" applyAlignment="1">
      <alignment horizontal="center" vertical="center" wrapText="1"/>
    </xf>
    <xf numFmtId="179" fontId="5" fillId="11" borderId="14" xfId="0" applyNumberFormat="1" applyFont="1" applyFill="1" applyBorder="1" applyAlignment="1">
      <alignment horizontal="center" vertical="center" wrapText="1"/>
    </xf>
    <xf numFmtId="0" fontId="5" fillId="11" borderId="14" xfId="0" applyNumberFormat="1" applyFont="1" applyFill="1" applyBorder="1" applyAlignment="1">
      <alignment horizontal="center" vertical="center"/>
    </xf>
    <xf numFmtId="0" fontId="6" fillId="11" borderId="17" xfId="0" applyNumberFormat="1" applyFont="1" applyFill="1" applyBorder="1" applyAlignment="1">
      <alignment horizontal="center" vertical="center" wrapText="1"/>
    </xf>
    <xf numFmtId="179" fontId="6" fillId="0" borderId="17" xfId="0" applyNumberFormat="1" applyFont="1" applyFill="1" applyBorder="1" applyAlignment="1" applyProtection="1">
      <alignment horizontal="right" vertical="center" wrapText="1"/>
      <protection/>
    </xf>
    <xf numFmtId="0" fontId="6" fillId="0" borderId="17" xfId="0" applyNumberFormat="1" applyFont="1" applyFill="1" applyBorder="1" applyAlignment="1" applyProtection="1">
      <alignment horizontal="right" vertical="center"/>
      <protection/>
    </xf>
    <xf numFmtId="176" fontId="6" fillId="0" borderId="17" xfId="0" applyNumberFormat="1" applyFont="1" applyFill="1" applyBorder="1" applyAlignment="1" applyProtection="1">
      <alignment horizontal="right" vertical="center" wrapText="1"/>
      <protection/>
    </xf>
    <xf numFmtId="0" fontId="2" fillId="0" borderId="14" xfId="0" applyFont="1" applyBorder="1" applyAlignment="1">
      <alignment horizontal="left" vertical="center" wrapText="1"/>
    </xf>
    <xf numFmtId="0" fontId="6" fillId="0" borderId="17" xfId="0" applyNumberFormat="1" applyFont="1" applyFill="1" applyBorder="1" applyAlignment="1" applyProtection="1">
      <alignment horizontal="left" vertical="center" wrapText="1"/>
      <protection/>
    </xf>
    <xf numFmtId="180" fontId="6" fillId="0" borderId="17" xfId="0" applyNumberFormat="1" applyFont="1" applyFill="1" applyBorder="1" applyAlignment="1" applyProtection="1">
      <alignment horizontal="center" vertical="center" wrapText="1"/>
      <protection/>
    </xf>
    <xf numFmtId="0" fontId="4" fillId="11" borderId="1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179" fontId="4" fillId="11" borderId="15" xfId="0" applyNumberFormat="1" applyFont="1" applyFill="1" applyBorder="1" applyAlignment="1" applyProtection="1">
      <alignment horizontal="right" vertical="center"/>
      <protection/>
    </xf>
    <xf numFmtId="176" fontId="4" fillId="11" borderId="15" xfId="0" applyNumberFormat="1" applyFont="1" applyFill="1" applyBorder="1" applyAlignment="1" applyProtection="1">
      <alignment horizontal="right" vertical="center"/>
      <protection/>
    </xf>
    <xf numFmtId="180" fontId="4" fillId="11" borderId="14" xfId="0" applyNumberFormat="1" applyFont="1" applyFill="1" applyBorder="1" applyAlignment="1" applyProtection="1">
      <alignment horizontal="right" vertical="center"/>
      <protection/>
    </xf>
    <xf numFmtId="0" fontId="4" fillId="11" borderId="15" xfId="0" applyNumberFormat="1" applyFont="1" applyFill="1" applyBorder="1" applyAlignment="1" applyProtection="1">
      <alignment horizontal="right" vertical="center"/>
      <protection/>
    </xf>
    <xf numFmtId="179" fontId="4" fillId="0" borderId="14" xfId="0" applyNumberFormat="1" applyFont="1" applyFill="1" applyBorder="1" applyAlignment="1" applyProtection="1">
      <alignment horizontal="right" vertical="center" wrapText="1"/>
      <protection/>
    </xf>
    <xf numFmtId="0" fontId="11" fillId="0" borderId="14" xfId="0" applyFont="1" applyBorder="1" applyAlignment="1">
      <alignment horizontal="center" vertical="center" wrapText="1"/>
    </xf>
    <xf numFmtId="1" fontId="2" fillId="0" borderId="14" xfId="0" applyNumberFormat="1" applyFont="1" applyFill="1" applyBorder="1" applyAlignment="1">
      <alignment vertical="center" wrapText="1"/>
    </xf>
    <xf numFmtId="1" fontId="0" fillId="0" borderId="0" xfId="0" applyNumberFormat="1" applyFont="1" applyFill="1" applyAlignment="1">
      <alignment/>
    </xf>
    <xf numFmtId="0" fontId="4" fillId="0" borderId="14" xfId="0" applyNumberFormat="1" applyFont="1" applyFill="1" applyBorder="1" applyAlignment="1" applyProtection="1">
      <alignment horizontal="center" vertical="center" wrapText="1"/>
      <protection/>
    </xf>
    <xf numFmtId="0" fontId="4" fillId="11" borderId="14" xfId="0" applyNumberFormat="1" applyFont="1" applyFill="1" applyBorder="1" applyAlignment="1" applyProtection="1">
      <alignment horizontal="center" vertical="center"/>
      <protection/>
    </xf>
    <xf numFmtId="1" fontId="6" fillId="0" borderId="2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1" fontId="5" fillId="0" borderId="0" xfId="0" applyNumberFormat="1" applyFont="1" applyFill="1" applyAlignment="1">
      <alignment horizontal="left" vertical="center"/>
    </xf>
    <xf numFmtId="0" fontId="7" fillId="0" borderId="0" xfId="0" applyNumberFormat="1" applyFont="1" applyFill="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1" fontId="15" fillId="0" borderId="0" xfId="0" applyNumberFormat="1" applyFont="1" applyFill="1" applyAlignment="1">
      <alignment horizontal="left" vertical="center"/>
    </xf>
    <xf numFmtId="0" fontId="6" fillId="0" borderId="15"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177" fontId="6" fillId="0" borderId="14" xfId="0" applyNumberFormat="1" applyFont="1" applyFill="1" applyBorder="1" applyAlignment="1" applyProtection="1">
      <alignment horizontal="center" vertical="center" wrapText="1"/>
      <protection/>
    </xf>
    <xf numFmtId="177" fontId="6" fillId="0" borderId="16" xfId="0" applyNumberFormat="1" applyFont="1" applyFill="1" applyBorder="1" applyAlignment="1" applyProtection="1">
      <alignment horizontal="center" vertical="center" wrapText="1"/>
      <protection/>
    </xf>
    <xf numFmtId="0" fontId="6" fillId="11" borderId="14" xfId="0" applyNumberFormat="1" applyFont="1" applyFill="1" applyBorder="1" applyAlignment="1" applyProtection="1">
      <alignment horizontal="center" vertical="center" wrapText="1"/>
      <protection/>
    </xf>
    <xf numFmtId="0" fontId="6" fillId="11"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1" fontId="6" fillId="0" borderId="31" xfId="0" applyNumberFormat="1" applyFont="1" applyFill="1" applyBorder="1" applyAlignment="1" applyProtection="1">
      <alignment horizontal="center" vertical="center"/>
      <protection/>
    </xf>
    <xf numFmtId="1" fontId="6" fillId="0" borderId="32" xfId="0" applyNumberFormat="1" applyFont="1" applyFill="1" applyBorder="1" applyAlignment="1" applyProtection="1">
      <alignment horizontal="center" vertical="center"/>
      <protection/>
    </xf>
    <xf numFmtId="1" fontId="6" fillId="0" borderId="16" xfId="0" applyNumberFormat="1" applyFont="1" applyFill="1" applyBorder="1" applyAlignment="1" applyProtection="1">
      <alignment horizontal="center" vertical="center"/>
      <protection/>
    </xf>
    <xf numFmtId="1" fontId="6" fillId="0" borderId="33"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11" borderId="18" xfId="0" applyNumberFormat="1" applyFont="1" applyFill="1" applyBorder="1" applyAlignment="1" applyProtection="1">
      <alignment horizontal="center" vertical="center"/>
      <protection/>
    </xf>
    <xf numFmtId="0" fontId="6" fillId="11" borderId="14" xfId="0" applyNumberFormat="1" applyFont="1" applyFill="1" applyBorder="1" applyAlignment="1" applyProtection="1">
      <alignment horizontal="center" vertical="center"/>
      <protection/>
    </xf>
    <xf numFmtId="0" fontId="6" fillId="11" borderId="16" xfId="0" applyNumberFormat="1" applyFont="1" applyFill="1" applyBorder="1" applyAlignment="1" applyProtection="1">
      <alignment horizontal="center" vertical="center"/>
      <protection/>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11" borderId="29" xfId="0" applyNumberFormat="1" applyFont="1" applyFill="1" applyBorder="1" applyAlignment="1" applyProtection="1">
      <alignment horizontal="center" vertical="center"/>
      <protection/>
    </xf>
    <xf numFmtId="0" fontId="6" fillId="11" borderId="30" xfId="0" applyNumberFormat="1" applyFont="1" applyFill="1" applyBorder="1" applyAlignment="1" applyProtection="1">
      <alignment horizontal="center" vertical="center"/>
      <protection/>
    </xf>
    <xf numFmtId="0" fontId="6" fillId="11" borderId="3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6" fillId="0" borderId="16"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1" fontId="2" fillId="0" borderId="29" xfId="0" applyNumberFormat="1" applyFont="1" applyFill="1" applyBorder="1" applyAlignment="1">
      <alignment horizontal="center" vertical="center"/>
    </xf>
    <xf numFmtId="1" fontId="2" fillId="0" borderId="30" xfId="0" applyNumberFormat="1" applyFont="1" applyFill="1" applyBorder="1" applyAlignment="1">
      <alignment horizontal="center" vertical="center"/>
    </xf>
    <xf numFmtId="1" fontId="2" fillId="0" borderId="31"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3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xf>
    <xf numFmtId="1" fontId="5" fillId="0" borderId="0" xfId="0" applyNumberFormat="1" applyFont="1" applyFill="1" applyAlignment="1">
      <alignment horizontal="left"/>
    </xf>
    <xf numFmtId="1" fontId="6" fillId="0" borderId="15"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protection/>
    </xf>
    <xf numFmtId="1" fontId="6" fillId="0" borderId="17" xfId="0" applyNumberFormat="1" applyFont="1" applyFill="1" applyBorder="1" applyAlignment="1" applyProtection="1">
      <alignment horizontal="center" vertical="center"/>
      <protection/>
    </xf>
    <xf numFmtId="1" fontId="6" fillId="0" borderId="17"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left" vertical="center" wrapText="1"/>
      <protection/>
    </xf>
    <xf numFmtId="0" fontId="5" fillId="11" borderId="36"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center" vertical="center" wrapText="1"/>
      <protection/>
    </xf>
    <xf numFmtId="4" fontId="42" fillId="0" borderId="14" xfId="0" applyNumberFormat="1" applyFont="1" applyFill="1" applyBorder="1" applyAlignment="1" applyProtection="1">
      <alignment horizontal="center" vertical="center"/>
      <protection/>
    </xf>
    <xf numFmtId="0" fontId="3" fillId="11" borderId="0" xfId="0" applyNumberFormat="1" applyFont="1" applyFill="1" applyAlignment="1">
      <alignment horizontal="center" vertical="center" wrapText="1"/>
    </xf>
    <xf numFmtId="0" fontId="4" fillId="11" borderId="23" xfId="0" applyNumberFormat="1" applyFont="1" applyFill="1" applyBorder="1" applyAlignment="1">
      <alignment horizontal="right" vertical="center" wrapText="1"/>
    </xf>
    <xf numFmtId="0" fontId="4" fillId="11" borderId="23" xfId="0" applyNumberFormat="1" applyFont="1" applyFill="1" applyBorder="1" applyAlignment="1">
      <alignment horizontal="right" vertical="center" wrapText="1"/>
    </xf>
    <xf numFmtId="0" fontId="5" fillId="11" borderId="29" xfId="0" applyNumberFormat="1" applyFont="1" applyFill="1" applyBorder="1" applyAlignment="1">
      <alignment horizontal="center" vertical="center" wrapText="1"/>
    </xf>
    <xf numFmtId="0" fontId="5" fillId="11" borderId="31" xfId="0" applyNumberFormat="1" applyFont="1" applyFill="1" applyBorder="1" applyAlignment="1">
      <alignment horizontal="center" vertical="center" wrapText="1"/>
    </xf>
    <xf numFmtId="0" fontId="5" fillId="11" borderId="36" xfId="0" applyNumberFormat="1" applyFont="1" applyFill="1" applyBorder="1" applyAlignment="1">
      <alignment horizontal="center" vertical="center"/>
    </xf>
    <xf numFmtId="0" fontId="42" fillId="0" borderId="16"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11"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6" xfId="40"/>
    <cellStyle name="Hyperlink" xfId="41"/>
    <cellStyle name="好" xfId="42"/>
    <cellStyle name="好_6"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7" sqref="A7"/>
    </sheetView>
  </sheetViews>
  <sheetFormatPr defaultColWidth="6.875" defaultRowHeight="14.25"/>
  <cols>
    <col min="1" max="1" width="122.875" style="2" customWidth="1"/>
    <col min="2" max="16384" width="6.875" style="2" customWidth="1"/>
  </cols>
  <sheetData>
    <row r="1" ht="19.5" customHeight="1">
      <c r="A1" s="114" t="s">
        <v>0</v>
      </c>
    </row>
    <row r="3" ht="63.75" customHeight="1">
      <c r="A3" s="115" t="s">
        <v>631</v>
      </c>
    </row>
    <row r="4" ht="107.25" customHeight="1">
      <c r="A4" s="116" t="s">
        <v>1</v>
      </c>
    </row>
    <row r="5" ht="409.5" customHeight="1" hidden="1">
      <c r="A5" s="117">
        <v>3.637978807091713E-12</v>
      </c>
    </row>
    <row r="6" ht="22.5">
      <c r="A6" s="118"/>
    </row>
    <row r="7" ht="78" customHeight="1"/>
    <row r="8" ht="82.5" customHeight="1">
      <c r="A8" s="119" t="s">
        <v>736</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A4" sqref="A4"/>
    </sheetView>
  </sheetViews>
  <sheetFormatPr defaultColWidth="6.875" defaultRowHeight="12.75" customHeight="1"/>
  <cols>
    <col min="1" max="1" width="15.125" style="2" customWidth="1"/>
    <col min="2" max="2" width="35.625" style="2" customWidth="1"/>
    <col min="3" max="8" width="15.75390625" style="2" customWidth="1"/>
    <col min="9" max="9" width="6.50390625" style="2" customWidth="1"/>
    <col min="10" max="16384" width="6.875" style="2" customWidth="1"/>
  </cols>
  <sheetData>
    <row r="1" ht="21.75" customHeight="1">
      <c r="A1" s="57"/>
    </row>
    <row r="2" spans="1:9" ht="19.5" customHeight="1">
      <c r="A2" s="36"/>
      <c r="B2" s="36"/>
      <c r="C2" s="36"/>
      <c r="D2" s="36"/>
      <c r="E2" s="37"/>
      <c r="F2" s="36"/>
      <c r="G2" s="36"/>
      <c r="H2" s="38" t="s">
        <v>199</v>
      </c>
      <c r="I2" s="55"/>
    </row>
    <row r="3" spans="1:9" ht="25.5" customHeight="1">
      <c r="A3" s="185" t="s">
        <v>200</v>
      </c>
      <c r="B3" s="185"/>
      <c r="C3" s="185"/>
      <c r="D3" s="185"/>
      <c r="E3" s="185"/>
      <c r="F3" s="185"/>
      <c r="G3" s="185"/>
      <c r="H3" s="185"/>
      <c r="I3" s="55"/>
    </row>
    <row r="4" spans="1:9" ht="19.5" customHeight="1">
      <c r="A4" s="7" t="s">
        <v>631</v>
      </c>
      <c r="B4" s="39"/>
      <c r="C4" s="39"/>
      <c r="D4" s="39"/>
      <c r="E4" s="39"/>
      <c r="F4" s="39"/>
      <c r="G4" s="39"/>
      <c r="H4" s="8" t="s">
        <v>4</v>
      </c>
      <c r="I4" s="55"/>
    </row>
    <row r="5" spans="1:9" ht="19.5" customHeight="1">
      <c r="A5" s="189" t="s">
        <v>201</v>
      </c>
      <c r="B5" s="189" t="s">
        <v>202</v>
      </c>
      <c r="C5" s="195" t="s">
        <v>203</v>
      </c>
      <c r="D5" s="195"/>
      <c r="E5" s="195"/>
      <c r="F5" s="195"/>
      <c r="G5" s="195"/>
      <c r="H5" s="195"/>
      <c r="I5" s="55"/>
    </row>
    <row r="6" spans="1:9" ht="19.5" customHeight="1">
      <c r="A6" s="189"/>
      <c r="B6" s="189"/>
      <c r="C6" s="231" t="s">
        <v>34</v>
      </c>
      <c r="D6" s="217" t="s">
        <v>132</v>
      </c>
      <c r="E6" s="40" t="s">
        <v>204</v>
      </c>
      <c r="F6" s="41"/>
      <c r="G6" s="41"/>
      <c r="H6" s="215" t="s">
        <v>137</v>
      </c>
      <c r="I6" s="55"/>
    </row>
    <row r="7" spans="1:9" ht="33.75" customHeight="1">
      <c r="A7" s="190"/>
      <c r="B7" s="190"/>
      <c r="C7" s="232"/>
      <c r="D7" s="187"/>
      <c r="E7" s="42" t="s">
        <v>49</v>
      </c>
      <c r="F7" s="43" t="s">
        <v>205</v>
      </c>
      <c r="G7" s="44" t="s">
        <v>206</v>
      </c>
      <c r="H7" s="216"/>
      <c r="I7" s="55"/>
    </row>
    <row r="8" spans="1:9" ht="19.5" customHeight="1">
      <c r="A8" s="21" t="s">
        <v>272</v>
      </c>
      <c r="B8" s="129" t="s">
        <v>631</v>
      </c>
      <c r="C8" s="23">
        <f>E8+H8</f>
        <v>34.69</v>
      </c>
      <c r="D8" s="58"/>
      <c r="E8" s="58">
        <f>SUM(G8)</f>
        <v>28</v>
      </c>
      <c r="F8" s="58"/>
      <c r="G8" s="22">
        <v>28</v>
      </c>
      <c r="H8" s="59">
        <v>6.69</v>
      </c>
      <c r="I8" s="56"/>
    </row>
    <row r="9" spans="1:9" ht="19.5" customHeight="1">
      <c r="A9" s="46"/>
      <c r="B9" s="46"/>
      <c r="C9" s="46"/>
      <c r="D9" s="46"/>
      <c r="E9" s="47"/>
      <c r="F9" s="49"/>
      <c r="G9" s="49"/>
      <c r="H9" s="48"/>
      <c r="I9" s="53"/>
    </row>
    <row r="10" spans="1:9" ht="19.5" customHeight="1">
      <c r="A10" s="46"/>
      <c r="B10" s="46"/>
      <c r="C10" s="46"/>
      <c r="D10" s="46"/>
      <c r="E10" s="50"/>
      <c r="F10" s="46"/>
      <c r="G10" s="46"/>
      <c r="H10" s="48"/>
      <c r="I10" s="53"/>
    </row>
    <row r="11" spans="1:9" ht="19.5" customHeight="1">
      <c r="A11" s="46"/>
      <c r="B11" s="46"/>
      <c r="C11" s="46"/>
      <c r="D11" s="46"/>
      <c r="E11" s="50"/>
      <c r="F11" s="46"/>
      <c r="G11" s="46"/>
      <c r="H11" s="48"/>
      <c r="I11" s="53"/>
    </row>
    <row r="12" spans="1:9" ht="19.5" customHeight="1">
      <c r="A12" s="46"/>
      <c r="B12" s="46"/>
      <c r="C12" s="46"/>
      <c r="D12" s="46"/>
      <c r="E12" s="47"/>
      <c r="F12" s="46"/>
      <c r="G12" s="46"/>
      <c r="H12" s="48"/>
      <c r="I12" s="53"/>
    </row>
    <row r="13" spans="1:9" ht="19.5" customHeight="1">
      <c r="A13" s="46"/>
      <c r="B13" s="46"/>
      <c r="C13" s="46"/>
      <c r="D13" s="46"/>
      <c r="E13" s="47"/>
      <c r="F13" s="46"/>
      <c r="G13" s="46"/>
      <c r="H13" s="48"/>
      <c r="I13" s="53"/>
    </row>
    <row r="14" spans="1:9" ht="19.5" customHeight="1">
      <c r="A14" s="46"/>
      <c r="B14" s="46"/>
      <c r="C14" s="46"/>
      <c r="D14" s="46"/>
      <c r="E14" s="50"/>
      <c r="F14" s="46"/>
      <c r="G14" s="46"/>
      <c r="H14" s="48"/>
      <c r="I14" s="53"/>
    </row>
    <row r="15" spans="1:9" ht="19.5" customHeight="1">
      <c r="A15" s="46"/>
      <c r="B15" s="46"/>
      <c r="C15" s="46"/>
      <c r="D15" s="46"/>
      <c r="E15" s="50"/>
      <c r="F15" s="46"/>
      <c r="G15" s="46"/>
      <c r="H15" s="48"/>
      <c r="I15" s="53"/>
    </row>
    <row r="16" spans="1:9" ht="19.5" customHeight="1">
      <c r="A16" s="46"/>
      <c r="B16" s="46"/>
      <c r="C16" s="46"/>
      <c r="D16" s="46"/>
      <c r="E16" s="47"/>
      <c r="F16" s="46"/>
      <c r="G16" s="46"/>
      <c r="H16" s="48"/>
      <c r="I16" s="53"/>
    </row>
    <row r="17" spans="1:9" ht="19.5" customHeight="1">
      <c r="A17" s="46"/>
      <c r="B17" s="46"/>
      <c r="C17" s="46"/>
      <c r="D17" s="46"/>
      <c r="E17" s="47"/>
      <c r="F17" s="46"/>
      <c r="G17" s="46"/>
      <c r="H17" s="48"/>
      <c r="I17" s="53"/>
    </row>
    <row r="18" spans="1:9" ht="19.5" customHeight="1">
      <c r="A18" s="46"/>
      <c r="B18" s="46"/>
      <c r="C18" s="46"/>
      <c r="D18" s="46"/>
      <c r="E18" s="51"/>
      <c r="F18" s="46"/>
      <c r="G18" s="46"/>
      <c r="H18" s="48"/>
      <c r="I18" s="53"/>
    </row>
    <row r="19" spans="1:9" ht="19.5" customHeight="1">
      <c r="A19" s="46"/>
      <c r="B19" s="46"/>
      <c r="C19" s="46"/>
      <c r="D19" s="46"/>
      <c r="E19" s="50"/>
      <c r="F19" s="46"/>
      <c r="G19" s="46"/>
      <c r="H19" s="48"/>
      <c r="I19" s="53"/>
    </row>
    <row r="20" spans="1:9" ht="19.5" customHeight="1">
      <c r="A20" s="50"/>
      <c r="B20" s="50"/>
      <c r="C20" s="50"/>
      <c r="D20" s="50"/>
      <c r="E20" s="50"/>
      <c r="F20" s="46"/>
      <c r="G20" s="46"/>
      <c r="H20" s="48"/>
      <c r="I20" s="53"/>
    </row>
    <row r="21" spans="1:9" ht="19.5" customHeight="1">
      <c r="A21" s="48"/>
      <c r="B21" s="48"/>
      <c r="C21" s="48"/>
      <c r="D21" s="48"/>
      <c r="E21" s="52"/>
      <c r="F21" s="48"/>
      <c r="G21" s="48"/>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48"/>
      <c r="B26" s="48"/>
      <c r="C26" s="48"/>
      <c r="D26" s="48"/>
      <c r="E26" s="52"/>
      <c r="F26" s="48"/>
      <c r="G26" s="48"/>
      <c r="H26" s="48"/>
      <c r="I26" s="53"/>
    </row>
    <row r="27" spans="1:9" ht="19.5" customHeight="1">
      <c r="A27" s="48"/>
      <c r="B27" s="48"/>
      <c r="C27" s="48"/>
      <c r="D27" s="48"/>
      <c r="E27" s="52"/>
      <c r="F27" s="48"/>
      <c r="G27" s="48"/>
      <c r="H27" s="48"/>
      <c r="I27" s="53"/>
    </row>
    <row r="28" spans="1:9" ht="19.5" customHeight="1">
      <c r="A28" s="48"/>
      <c r="B28" s="48"/>
      <c r="C28" s="48"/>
      <c r="D28" s="48"/>
      <c r="E28" s="52"/>
      <c r="F28" s="48"/>
      <c r="G28" s="48"/>
      <c r="H28" s="48"/>
      <c r="I28" s="53"/>
    </row>
    <row r="29" spans="1:9" ht="19.5" customHeight="1">
      <c r="A29" s="48"/>
      <c r="B29" s="48"/>
      <c r="C29" s="48"/>
      <c r="D29" s="48"/>
      <c r="E29" s="52"/>
      <c r="F29" s="48"/>
      <c r="G29" s="48"/>
      <c r="H29" s="48"/>
      <c r="I29" s="53"/>
    </row>
    <row r="30" spans="1:9" ht="19.5" customHeight="1">
      <c r="A30" s="48"/>
      <c r="B30" s="48"/>
      <c r="C30" s="48"/>
      <c r="D30" s="48"/>
      <c r="E30" s="52"/>
      <c r="F30" s="48"/>
      <c r="G30" s="48"/>
      <c r="H30" s="48"/>
      <c r="I30" s="53"/>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25390625" style="2" customWidth="1"/>
    <col min="4" max="4" width="12.75390625" style="2" customWidth="1"/>
    <col min="5" max="5" width="69.25390625" style="2" customWidth="1"/>
    <col min="6" max="8" width="13.625" style="2" customWidth="1"/>
    <col min="9" max="245" width="8.00390625" style="2" customWidth="1"/>
    <col min="246" max="16384" width="6.875" style="2" customWidth="1"/>
  </cols>
  <sheetData>
    <row r="1" spans="1:3" ht="25.5" customHeight="1">
      <c r="A1" s="229"/>
      <c r="B1" s="229"/>
      <c r="C1" s="229"/>
    </row>
    <row r="2" spans="1:245" ht="19.5" customHeight="1">
      <c r="A2" s="3"/>
      <c r="B2" s="4"/>
      <c r="C2" s="4"/>
      <c r="D2" s="4"/>
      <c r="E2" s="4"/>
      <c r="F2" s="4"/>
      <c r="G2" s="4"/>
      <c r="H2" s="5" t="s">
        <v>207</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185" t="s">
        <v>208</v>
      </c>
      <c r="B3" s="185"/>
      <c r="C3" s="185"/>
      <c r="D3" s="185"/>
      <c r="E3" s="185"/>
      <c r="F3" s="185"/>
      <c r="G3" s="185"/>
      <c r="H3" s="185"/>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7" t="s">
        <v>631</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33</v>
      </c>
      <c r="B5" s="9"/>
      <c r="C5" s="9"/>
      <c r="D5" s="10"/>
      <c r="E5" s="11"/>
      <c r="F5" s="195" t="s">
        <v>209</v>
      </c>
      <c r="G5" s="195"/>
      <c r="H5" s="195"/>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44</v>
      </c>
      <c r="B6" s="13"/>
      <c r="C6" s="14"/>
      <c r="D6" s="230" t="s">
        <v>45</v>
      </c>
      <c r="E6" s="189" t="s">
        <v>63</v>
      </c>
      <c r="F6" s="186" t="s">
        <v>34</v>
      </c>
      <c r="G6" s="186" t="s">
        <v>59</v>
      </c>
      <c r="H6" s="195" t="s">
        <v>60</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54</v>
      </c>
      <c r="B7" s="17" t="s">
        <v>55</v>
      </c>
      <c r="C7" s="18" t="s">
        <v>56</v>
      </c>
      <c r="D7" s="233"/>
      <c r="E7" s="190"/>
      <c r="F7" s="187"/>
      <c r="G7" s="187"/>
      <c r="H7" s="183"/>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1"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1"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1"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1"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1"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1"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1"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1"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1"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1"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1"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1"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1"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1"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19.5" customHeight="1">
      <c r="A22" s="24"/>
      <c r="B22" s="24"/>
      <c r="C22" s="24"/>
      <c r="D22" s="25"/>
      <c r="E22" s="25"/>
      <c r="F22" s="25"/>
      <c r="G22" s="25"/>
      <c r="H22" s="25"/>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19.5" customHeight="1">
      <c r="A23" s="24"/>
      <c r="B23" s="24"/>
      <c r="C23" s="24"/>
      <c r="D23" s="24"/>
      <c r="E23" s="24"/>
      <c r="F23" s="24"/>
      <c r="G23" s="24"/>
      <c r="H23" s="2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19.5" customHeight="1">
      <c r="A24" s="24"/>
      <c r="B24" s="24"/>
      <c r="C24" s="24"/>
      <c r="D24" s="25"/>
      <c r="E24" s="25"/>
      <c r="F24" s="25"/>
      <c r="G24" s="25"/>
      <c r="H24" s="2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A4" sqref="A4"/>
    </sheetView>
  </sheetViews>
  <sheetFormatPr defaultColWidth="6.875" defaultRowHeight="12.75" customHeight="1"/>
  <cols>
    <col min="1" max="1" width="13.75390625" style="2" customWidth="1"/>
    <col min="2" max="2" width="32.00390625" style="2" customWidth="1"/>
    <col min="3" max="4" width="13.50390625" style="2" customWidth="1"/>
    <col min="5" max="7" width="14.00390625" style="2" customWidth="1"/>
    <col min="8" max="8" width="13.50390625" style="2" customWidth="1"/>
    <col min="9" max="9" width="6.50390625" style="2" customWidth="1"/>
    <col min="10" max="16384" width="6.875" style="2" customWidth="1"/>
  </cols>
  <sheetData>
    <row r="1" ht="22.5" customHeight="1">
      <c r="A1" s="35"/>
    </row>
    <row r="2" spans="1:9" ht="19.5" customHeight="1">
      <c r="A2" s="36"/>
      <c r="B2" s="36"/>
      <c r="C2" s="36"/>
      <c r="D2" s="36"/>
      <c r="E2" s="37"/>
      <c r="F2" s="36"/>
      <c r="G2" s="36"/>
      <c r="H2" s="38" t="s">
        <v>210</v>
      </c>
      <c r="I2" s="55"/>
    </row>
    <row r="3" spans="1:9" ht="25.5" customHeight="1">
      <c r="A3" s="185" t="s">
        <v>211</v>
      </c>
      <c r="B3" s="185"/>
      <c r="C3" s="185"/>
      <c r="D3" s="185"/>
      <c r="E3" s="185"/>
      <c r="F3" s="185"/>
      <c r="G3" s="185"/>
      <c r="H3" s="185"/>
      <c r="I3" s="55"/>
    </row>
    <row r="4" spans="1:9" ht="19.5" customHeight="1">
      <c r="A4" s="7" t="s">
        <v>631</v>
      </c>
      <c r="B4" s="39"/>
      <c r="C4" s="39"/>
      <c r="D4" s="39"/>
      <c r="E4" s="39"/>
      <c r="F4" s="39"/>
      <c r="G4" s="39"/>
      <c r="H4" s="8" t="s">
        <v>4</v>
      </c>
      <c r="I4" s="55"/>
    </row>
    <row r="5" spans="1:9" ht="19.5" customHeight="1">
      <c r="A5" s="189" t="s">
        <v>201</v>
      </c>
      <c r="B5" s="189" t="s">
        <v>202</v>
      </c>
      <c r="C5" s="195" t="s">
        <v>203</v>
      </c>
      <c r="D5" s="195"/>
      <c r="E5" s="195"/>
      <c r="F5" s="195"/>
      <c r="G5" s="195"/>
      <c r="H5" s="195"/>
      <c r="I5" s="55"/>
    </row>
    <row r="6" spans="1:9" ht="19.5" customHeight="1">
      <c r="A6" s="189"/>
      <c r="B6" s="189"/>
      <c r="C6" s="231" t="s">
        <v>34</v>
      </c>
      <c r="D6" s="217" t="s">
        <v>132</v>
      </c>
      <c r="E6" s="40" t="s">
        <v>204</v>
      </c>
      <c r="F6" s="41"/>
      <c r="G6" s="41"/>
      <c r="H6" s="215" t="s">
        <v>137</v>
      </c>
      <c r="I6" s="55"/>
    </row>
    <row r="7" spans="1:9" ht="33.75" customHeight="1">
      <c r="A7" s="190"/>
      <c r="B7" s="190"/>
      <c r="C7" s="232"/>
      <c r="D7" s="187"/>
      <c r="E7" s="42" t="s">
        <v>49</v>
      </c>
      <c r="F7" s="43" t="s">
        <v>205</v>
      </c>
      <c r="G7" s="44" t="s">
        <v>206</v>
      </c>
      <c r="H7" s="216"/>
      <c r="I7" s="55"/>
    </row>
    <row r="8" spans="1:9" ht="19.5" customHeight="1">
      <c r="A8" s="45"/>
      <c r="B8" s="45"/>
      <c r="C8" s="22"/>
      <c r="D8" s="22"/>
      <c r="E8" s="22"/>
      <c r="F8" s="22"/>
      <c r="G8" s="22"/>
      <c r="H8" s="22"/>
      <c r="I8" s="56"/>
    </row>
    <row r="9" spans="1:9" ht="19.5" customHeight="1">
      <c r="A9" s="46"/>
      <c r="B9" s="46"/>
      <c r="C9" s="46"/>
      <c r="D9" s="46"/>
      <c r="E9" s="47"/>
      <c r="F9" s="46"/>
      <c r="G9" s="46"/>
      <c r="H9" s="48"/>
      <c r="I9" s="55"/>
    </row>
    <row r="10" spans="1:9" ht="19.5" customHeight="1">
      <c r="A10" s="46"/>
      <c r="B10" s="46"/>
      <c r="C10" s="46"/>
      <c r="D10" s="46"/>
      <c r="E10" s="47"/>
      <c r="F10" s="49"/>
      <c r="G10" s="49"/>
      <c r="H10" s="48"/>
      <c r="I10" s="53"/>
    </row>
    <row r="11" spans="1:9" ht="19.5" customHeight="1">
      <c r="A11" s="46"/>
      <c r="B11" s="46"/>
      <c r="C11" s="46"/>
      <c r="D11" s="46"/>
      <c r="E11" s="50"/>
      <c r="F11" s="46"/>
      <c r="G11" s="46"/>
      <c r="H11" s="48"/>
      <c r="I11" s="53"/>
    </row>
    <row r="12" spans="1:9" ht="19.5" customHeight="1">
      <c r="A12" s="46"/>
      <c r="B12" s="46"/>
      <c r="C12" s="46"/>
      <c r="D12" s="46"/>
      <c r="E12" s="50"/>
      <c r="F12" s="46"/>
      <c r="G12" s="46"/>
      <c r="H12" s="48"/>
      <c r="I12" s="53"/>
    </row>
    <row r="13" spans="1:9" ht="19.5" customHeight="1">
      <c r="A13" s="46"/>
      <c r="B13" s="46"/>
      <c r="C13" s="46"/>
      <c r="D13" s="46"/>
      <c r="E13" s="47"/>
      <c r="F13" s="46"/>
      <c r="G13" s="46"/>
      <c r="H13" s="48"/>
      <c r="I13" s="53"/>
    </row>
    <row r="14" spans="1:9" ht="19.5" customHeight="1">
      <c r="A14" s="46"/>
      <c r="B14" s="46"/>
      <c r="C14" s="46"/>
      <c r="D14" s="46"/>
      <c r="E14" s="47"/>
      <c r="F14" s="46"/>
      <c r="G14" s="46"/>
      <c r="H14" s="48"/>
      <c r="I14" s="53"/>
    </row>
    <row r="15" spans="1:9" ht="19.5" customHeight="1">
      <c r="A15" s="46"/>
      <c r="B15" s="46"/>
      <c r="C15" s="46"/>
      <c r="D15" s="46"/>
      <c r="E15" s="50"/>
      <c r="F15" s="46"/>
      <c r="G15" s="46"/>
      <c r="H15" s="48"/>
      <c r="I15" s="53"/>
    </row>
    <row r="16" spans="1:9" ht="19.5" customHeight="1">
      <c r="A16" s="46"/>
      <c r="B16" s="46"/>
      <c r="C16" s="46"/>
      <c r="D16" s="46"/>
      <c r="E16" s="50"/>
      <c r="F16" s="46"/>
      <c r="G16" s="46"/>
      <c r="H16" s="48"/>
      <c r="I16" s="53"/>
    </row>
    <row r="17" spans="1:9" ht="19.5" customHeight="1">
      <c r="A17" s="46"/>
      <c r="B17" s="46"/>
      <c r="C17" s="46"/>
      <c r="D17" s="46"/>
      <c r="E17" s="47"/>
      <c r="F17" s="46"/>
      <c r="G17" s="46"/>
      <c r="H17" s="48"/>
      <c r="I17" s="53"/>
    </row>
    <row r="18" spans="1:9" ht="19.5" customHeight="1">
      <c r="A18" s="46"/>
      <c r="B18" s="46"/>
      <c r="C18" s="46"/>
      <c r="D18" s="46"/>
      <c r="E18" s="47"/>
      <c r="F18" s="46"/>
      <c r="G18" s="46"/>
      <c r="H18" s="48"/>
      <c r="I18" s="53"/>
    </row>
    <row r="19" spans="1:9" ht="19.5" customHeight="1">
      <c r="A19" s="46"/>
      <c r="B19" s="46"/>
      <c r="C19" s="46"/>
      <c r="D19" s="46"/>
      <c r="E19" s="51"/>
      <c r="F19" s="46"/>
      <c r="G19" s="46"/>
      <c r="H19" s="48"/>
      <c r="I19" s="53"/>
    </row>
    <row r="20" spans="1:9" ht="19.5" customHeight="1">
      <c r="A20" s="46"/>
      <c r="B20" s="46"/>
      <c r="C20" s="46"/>
      <c r="D20" s="46"/>
      <c r="E20" s="50"/>
      <c r="F20" s="46"/>
      <c r="G20" s="46"/>
      <c r="H20" s="48"/>
      <c r="I20" s="53"/>
    </row>
    <row r="21" spans="1:9" ht="19.5" customHeight="1">
      <c r="A21" s="50"/>
      <c r="B21" s="50"/>
      <c r="C21" s="50"/>
      <c r="D21" s="50"/>
      <c r="E21" s="50"/>
      <c r="F21" s="46"/>
      <c r="G21" s="46"/>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row r="31" spans="1:9" ht="19.5" customHeight="1">
      <c r="A31" s="53"/>
      <c r="B31" s="53"/>
      <c r="C31" s="53"/>
      <c r="D31" s="53"/>
      <c r="E31" s="54"/>
      <c r="F31" s="53"/>
      <c r="G31" s="53"/>
      <c r="H31" s="53"/>
      <c r="I31" s="53"/>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625" style="2" customWidth="1"/>
    <col min="4" max="4" width="12.75390625" style="2" customWidth="1"/>
    <col min="5" max="5" width="69.25390625" style="2" customWidth="1"/>
    <col min="6" max="8" width="14.75390625" style="2" customWidth="1"/>
    <col min="9" max="245" width="8.00390625" style="2" customWidth="1"/>
    <col min="246" max="16384" width="6.875" style="2" customWidth="1"/>
  </cols>
  <sheetData>
    <row r="1" spans="1:3" ht="19.5" customHeight="1">
      <c r="A1" s="229"/>
      <c r="B1" s="229"/>
      <c r="C1" s="229"/>
    </row>
    <row r="2" spans="1:245" ht="19.5" customHeight="1">
      <c r="A2" s="3"/>
      <c r="B2" s="4"/>
      <c r="C2" s="4"/>
      <c r="D2" s="4"/>
      <c r="E2" s="4"/>
      <c r="F2" s="4"/>
      <c r="G2" s="4"/>
      <c r="H2" s="5" t="s">
        <v>212</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185" t="s">
        <v>213</v>
      </c>
      <c r="B3" s="185"/>
      <c r="C3" s="185"/>
      <c r="D3" s="185"/>
      <c r="E3" s="185"/>
      <c r="F3" s="185"/>
      <c r="G3" s="185"/>
      <c r="H3" s="185"/>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7" t="s">
        <v>631</v>
      </c>
      <c r="B4" s="6"/>
      <c r="C4" s="6"/>
      <c r="D4" s="6"/>
      <c r="E4" s="6"/>
      <c r="F4" s="7"/>
      <c r="G4" s="7"/>
      <c r="H4" s="8" t="s">
        <v>4</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33</v>
      </c>
      <c r="B5" s="9"/>
      <c r="C5" s="9"/>
      <c r="D5" s="10"/>
      <c r="E5" s="11"/>
      <c r="F5" s="195" t="s">
        <v>214</v>
      </c>
      <c r="G5" s="195"/>
      <c r="H5" s="195"/>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44</v>
      </c>
      <c r="B6" s="13"/>
      <c r="C6" s="14"/>
      <c r="D6" s="230" t="s">
        <v>45</v>
      </c>
      <c r="E6" s="189" t="s">
        <v>63</v>
      </c>
      <c r="F6" s="186" t="s">
        <v>34</v>
      </c>
      <c r="G6" s="186" t="s">
        <v>59</v>
      </c>
      <c r="H6" s="195" t="s">
        <v>60</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54</v>
      </c>
      <c r="B7" s="17" t="s">
        <v>55</v>
      </c>
      <c r="C7" s="18" t="s">
        <v>56</v>
      </c>
      <c r="D7" s="233"/>
      <c r="E7" s="190"/>
      <c r="F7" s="187"/>
      <c r="G7" s="187"/>
      <c r="H7" s="183"/>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4"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4"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4"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4"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4"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4"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4"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4"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4"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4"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4"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4"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4"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4"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24" customHeight="1">
      <c r="A22" s="21"/>
      <c r="B22" s="21"/>
      <c r="C22" s="21"/>
      <c r="D22" s="21"/>
      <c r="E22" s="21"/>
      <c r="F22" s="22"/>
      <c r="G22" s="23"/>
      <c r="H22" s="22"/>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24" customHeight="1">
      <c r="A23" s="21"/>
      <c r="B23" s="21"/>
      <c r="C23" s="21"/>
      <c r="D23" s="21"/>
      <c r="E23" s="21"/>
      <c r="F23" s="22"/>
      <c r="G23" s="23"/>
      <c r="H23" s="2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24" customHeight="1">
      <c r="A24" s="21"/>
      <c r="B24" s="21"/>
      <c r="C24" s="21"/>
      <c r="D24" s="21"/>
      <c r="E24" s="21"/>
      <c r="F24" s="22"/>
      <c r="G24" s="23"/>
      <c r="H24" s="22"/>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K80"/>
  <sheetViews>
    <sheetView zoomScaleSheetLayoutView="100" zoomScalePageLayoutView="0" workbookViewId="0" topLeftCell="A16">
      <selection activeCell="B7" sqref="B7:B13"/>
    </sheetView>
  </sheetViews>
  <sheetFormatPr defaultColWidth="7.00390625" defaultRowHeight="14.25"/>
  <cols>
    <col min="1" max="1" width="17.25390625" style="133" customWidth="1"/>
    <col min="2" max="2" width="9.00390625" style="133" customWidth="1"/>
    <col min="3" max="3" width="9.875" style="133" customWidth="1"/>
    <col min="4" max="4" width="8.75390625" style="133" customWidth="1"/>
    <col min="5" max="5" width="42.00390625" style="1" customWidth="1"/>
    <col min="6" max="6" width="21.125" style="133" customWidth="1"/>
    <col min="7" max="7" width="20.125" style="133" customWidth="1"/>
    <col min="8" max="8" width="19.375" style="133" customWidth="1"/>
    <col min="9" max="9" width="22.125" style="133" customWidth="1"/>
    <col min="10" max="10" width="13.75390625" style="133" customWidth="1"/>
    <col min="11" max="11" width="18.125" style="133" customWidth="1"/>
    <col min="12" max="16384" width="7.00390625" style="1" customWidth="1"/>
  </cols>
  <sheetData>
    <row r="1" spans="1:11" ht="26.25" customHeight="1">
      <c r="A1" s="238" t="s">
        <v>215</v>
      </c>
      <c r="B1" s="238"/>
      <c r="C1" s="238"/>
      <c r="D1" s="238"/>
      <c r="E1" s="238"/>
      <c r="F1" s="238"/>
      <c r="G1" s="238"/>
      <c r="H1" s="238"/>
      <c r="I1" s="238"/>
      <c r="J1" s="238"/>
      <c r="K1" s="238"/>
    </row>
    <row r="2" spans="1:11" ht="14.25">
      <c r="A2" s="131"/>
      <c r="B2" s="239" t="s">
        <v>549</v>
      </c>
      <c r="C2" s="240"/>
      <c r="D2" s="240"/>
      <c r="E2" s="240"/>
      <c r="F2" s="240"/>
      <c r="G2" s="240"/>
      <c r="H2" s="240"/>
      <c r="I2" s="240"/>
      <c r="J2" s="240"/>
      <c r="K2" s="240"/>
    </row>
    <row r="3" spans="1:11" ht="12">
      <c r="A3" s="235" t="s">
        <v>216</v>
      </c>
      <c r="B3" s="235" t="s">
        <v>217</v>
      </c>
      <c r="C3" s="235"/>
      <c r="D3" s="235"/>
      <c r="E3" s="235" t="s">
        <v>218</v>
      </c>
      <c r="F3" s="235" t="s">
        <v>219</v>
      </c>
      <c r="G3" s="235"/>
      <c r="H3" s="235"/>
      <c r="I3" s="235"/>
      <c r="J3" s="235"/>
      <c r="K3" s="235"/>
    </row>
    <row r="4" spans="1:11" ht="12">
      <c r="A4" s="235"/>
      <c r="B4" s="235"/>
      <c r="C4" s="235"/>
      <c r="D4" s="235"/>
      <c r="E4" s="235"/>
      <c r="F4" s="241" t="s">
        <v>220</v>
      </c>
      <c r="G4" s="242"/>
      <c r="H4" s="243" t="s">
        <v>221</v>
      </c>
      <c r="I4" s="243"/>
      <c r="J4" s="243" t="s">
        <v>222</v>
      </c>
      <c r="K4" s="243"/>
    </row>
    <row r="5" spans="1:11" ht="12">
      <c r="A5" s="157" t="s">
        <v>631</v>
      </c>
      <c r="B5" s="157" t="s">
        <v>223</v>
      </c>
      <c r="C5" s="157" t="s">
        <v>224</v>
      </c>
      <c r="D5" s="157" t="s">
        <v>225</v>
      </c>
      <c r="E5" s="157"/>
      <c r="F5" s="157" t="s">
        <v>226</v>
      </c>
      <c r="G5" s="158" t="s">
        <v>227</v>
      </c>
      <c r="H5" s="158" t="s">
        <v>226</v>
      </c>
      <c r="I5" s="157" t="s">
        <v>227</v>
      </c>
      <c r="J5" s="157" t="s">
        <v>226</v>
      </c>
      <c r="K5" s="158" t="s">
        <v>227</v>
      </c>
    </row>
    <row r="6" spans="1:11" ht="21" customHeight="1">
      <c r="A6" s="159" t="s">
        <v>333</v>
      </c>
      <c r="B6" s="160">
        <v>202</v>
      </c>
      <c r="C6" s="160">
        <v>202</v>
      </c>
      <c r="D6" s="160">
        <v>0</v>
      </c>
      <c r="E6" s="159"/>
      <c r="F6" s="159"/>
      <c r="G6" s="161"/>
      <c r="H6" s="161"/>
      <c r="I6" s="159"/>
      <c r="J6" s="159"/>
      <c r="K6" s="161"/>
    </row>
    <row r="7" spans="1:11" ht="28.5">
      <c r="A7" s="236" t="s">
        <v>547</v>
      </c>
      <c r="B7" s="237">
        <v>2</v>
      </c>
      <c r="C7" s="237">
        <v>2</v>
      </c>
      <c r="D7" s="237">
        <v>0</v>
      </c>
      <c r="E7" s="234" t="s">
        <v>548</v>
      </c>
      <c r="F7" s="132" t="s">
        <v>378</v>
      </c>
      <c r="G7" s="134">
        <v>0.3</v>
      </c>
      <c r="H7" s="132" t="s">
        <v>379</v>
      </c>
      <c r="I7" s="132" t="s">
        <v>380</v>
      </c>
      <c r="J7" s="132" t="s">
        <v>381</v>
      </c>
      <c r="K7" s="132" t="s">
        <v>382</v>
      </c>
    </row>
    <row r="8" spans="1:11" ht="28.5">
      <c r="A8" s="236"/>
      <c r="B8" s="237"/>
      <c r="C8" s="237"/>
      <c r="D8" s="237"/>
      <c r="E8" s="234"/>
      <c r="F8" s="132" t="s">
        <v>383</v>
      </c>
      <c r="G8" s="134">
        <v>0.1</v>
      </c>
      <c r="H8" s="132" t="s">
        <v>396</v>
      </c>
      <c r="I8" s="132" t="s">
        <v>384</v>
      </c>
      <c r="J8" s="132" t="s">
        <v>385</v>
      </c>
      <c r="K8" s="132" t="s">
        <v>382</v>
      </c>
    </row>
    <row r="9" spans="1:11" ht="14.25">
      <c r="A9" s="236"/>
      <c r="B9" s="237"/>
      <c r="C9" s="237"/>
      <c r="D9" s="237"/>
      <c r="E9" s="234"/>
      <c r="F9" s="132" t="s">
        <v>386</v>
      </c>
      <c r="G9" s="134">
        <v>0.3</v>
      </c>
      <c r="H9" s="132"/>
      <c r="I9" s="132"/>
      <c r="J9" s="132"/>
      <c r="K9" s="132"/>
    </row>
    <row r="10" spans="1:11" ht="14.25">
      <c r="A10" s="236"/>
      <c r="B10" s="237"/>
      <c r="C10" s="237"/>
      <c r="D10" s="237"/>
      <c r="E10" s="234"/>
      <c r="F10" s="132" t="s">
        <v>387</v>
      </c>
      <c r="G10" s="134">
        <v>1.2</v>
      </c>
      <c r="H10" s="132"/>
      <c r="I10" s="132"/>
      <c r="J10" s="132"/>
      <c r="K10" s="132"/>
    </row>
    <row r="11" spans="1:11" ht="14.25">
      <c r="A11" s="236"/>
      <c r="B11" s="237"/>
      <c r="C11" s="237"/>
      <c r="D11" s="237"/>
      <c r="E11" s="234"/>
      <c r="F11" s="132" t="s">
        <v>388</v>
      </c>
      <c r="G11" s="134">
        <v>0.1</v>
      </c>
      <c r="H11" s="132"/>
      <c r="I11" s="132"/>
      <c r="J11" s="132"/>
      <c r="K11" s="132"/>
    </row>
    <row r="12" spans="1:11" ht="14.25">
      <c r="A12" s="236"/>
      <c r="B12" s="237"/>
      <c r="C12" s="237"/>
      <c r="D12" s="237"/>
      <c r="E12" s="234"/>
      <c r="F12" s="132" t="s">
        <v>389</v>
      </c>
      <c r="G12" s="135" t="s">
        <v>390</v>
      </c>
      <c r="H12" s="132"/>
      <c r="I12" s="132"/>
      <c r="J12" s="132"/>
      <c r="K12" s="132"/>
    </row>
    <row r="13" spans="1:11" ht="14.25">
      <c r="A13" s="236"/>
      <c r="B13" s="237"/>
      <c r="C13" s="237"/>
      <c r="D13" s="237"/>
      <c r="E13" s="234"/>
      <c r="F13" s="132" t="s">
        <v>391</v>
      </c>
      <c r="G13" s="135">
        <v>43800</v>
      </c>
      <c r="H13" s="132"/>
      <c r="I13" s="132"/>
      <c r="J13" s="132"/>
      <c r="K13" s="132"/>
    </row>
    <row r="14" spans="1:11" ht="28.5">
      <c r="A14" s="236" t="s">
        <v>392</v>
      </c>
      <c r="B14" s="237">
        <v>10</v>
      </c>
      <c r="C14" s="237">
        <v>10</v>
      </c>
      <c r="D14" s="237">
        <v>0</v>
      </c>
      <c r="E14" s="234" t="s">
        <v>393</v>
      </c>
      <c r="F14" s="132" t="s">
        <v>394</v>
      </c>
      <c r="G14" s="134">
        <v>0.62</v>
      </c>
      <c r="H14" s="132" t="s">
        <v>379</v>
      </c>
      <c r="I14" s="132" t="s">
        <v>380</v>
      </c>
      <c r="J14" s="132" t="s">
        <v>381</v>
      </c>
      <c r="K14" s="132" t="s">
        <v>382</v>
      </c>
    </row>
    <row r="15" spans="1:11" ht="14.25">
      <c r="A15" s="236"/>
      <c r="B15" s="237"/>
      <c r="C15" s="237"/>
      <c r="D15" s="237"/>
      <c r="E15" s="234"/>
      <c r="F15" s="132" t="s">
        <v>395</v>
      </c>
      <c r="G15" s="134">
        <v>1.5</v>
      </c>
      <c r="H15" s="132" t="s">
        <v>396</v>
      </c>
      <c r="I15" s="132" t="s">
        <v>384</v>
      </c>
      <c r="J15" s="132" t="s">
        <v>385</v>
      </c>
      <c r="K15" s="132" t="s">
        <v>382</v>
      </c>
    </row>
    <row r="16" spans="1:11" ht="14.25">
      <c r="A16" s="236"/>
      <c r="B16" s="237"/>
      <c r="C16" s="237"/>
      <c r="D16" s="237"/>
      <c r="E16" s="234"/>
      <c r="F16" s="132" t="s">
        <v>397</v>
      </c>
      <c r="G16" s="134">
        <v>2.4</v>
      </c>
      <c r="H16" s="132"/>
      <c r="I16" s="132"/>
      <c r="J16" s="132"/>
      <c r="K16" s="132"/>
    </row>
    <row r="17" spans="1:11" ht="14.25">
      <c r="A17" s="236"/>
      <c r="B17" s="237"/>
      <c r="C17" s="237"/>
      <c r="D17" s="237"/>
      <c r="E17" s="234"/>
      <c r="F17" s="132" t="s">
        <v>398</v>
      </c>
      <c r="G17" s="134">
        <v>2.6</v>
      </c>
      <c r="H17" s="132"/>
      <c r="I17" s="132"/>
      <c r="J17" s="132"/>
      <c r="K17" s="132"/>
    </row>
    <row r="18" spans="1:11" ht="28.5">
      <c r="A18" s="236"/>
      <c r="B18" s="237"/>
      <c r="C18" s="237"/>
      <c r="D18" s="237"/>
      <c r="E18" s="234"/>
      <c r="F18" s="132" t="s">
        <v>399</v>
      </c>
      <c r="G18" s="134">
        <v>2.88</v>
      </c>
      <c r="H18" s="132"/>
      <c r="I18" s="132"/>
      <c r="J18" s="132"/>
      <c r="K18" s="132"/>
    </row>
    <row r="19" spans="1:11" ht="14.25">
      <c r="A19" s="236"/>
      <c r="B19" s="237"/>
      <c r="C19" s="237"/>
      <c r="D19" s="237"/>
      <c r="E19" s="234"/>
      <c r="F19" s="132" t="s">
        <v>400</v>
      </c>
      <c r="G19" s="135" t="s">
        <v>390</v>
      </c>
      <c r="H19" s="132"/>
      <c r="I19" s="132"/>
      <c r="J19" s="132"/>
      <c r="K19" s="132"/>
    </row>
    <row r="20" spans="1:11" ht="14.25">
      <c r="A20" s="236"/>
      <c r="B20" s="237"/>
      <c r="C20" s="237"/>
      <c r="D20" s="237"/>
      <c r="E20" s="234"/>
      <c r="F20" s="132" t="s">
        <v>391</v>
      </c>
      <c r="G20" s="135">
        <v>43800</v>
      </c>
      <c r="H20" s="132"/>
      <c r="I20" s="132"/>
      <c r="J20" s="132"/>
      <c r="K20" s="132"/>
    </row>
    <row r="21" spans="1:11" ht="42.75">
      <c r="A21" s="236" t="s">
        <v>401</v>
      </c>
      <c r="B21" s="237">
        <v>6</v>
      </c>
      <c r="C21" s="237">
        <v>6</v>
      </c>
      <c r="D21" s="237">
        <v>0</v>
      </c>
      <c r="E21" s="234" t="s">
        <v>402</v>
      </c>
      <c r="F21" s="132" t="s">
        <v>403</v>
      </c>
      <c r="G21" s="134">
        <v>3</v>
      </c>
      <c r="H21" s="132" t="s">
        <v>404</v>
      </c>
      <c r="I21" s="132" t="s">
        <v>404</v>
      </c>
      <c r="J21" s="132" t="s">
        <v>405</v>
      </c>
      <c r="K21" s="132" t="s">
        <v>406</v>
      </c>
    </row>
    <row r="22" spans="1:11" ht="28.5">
      <c r="A22" s="236"/>
      <c r="B22" s="237"/>
      <c r="C22" s="237"/>
      <c r="D22" s="237"/>
      <c r="E22" s="234"/>
      <c r="F22" s="132" t="s">
        <v>407</v>
      </c>
      <c r="G22" s="134">
        <v>3</v>
      </c>
      <c r="H22" s="132"/>
      <c r="I22" s="132"/>
      <c r="J22" s="132"/>
      <c r="K22" s="132"/>
    </row>
    <row r="23" spans="1:11" ht="14.25">
      <c r="A23" s="236"/>
      <c r="B23" s="237"/>
      <c r="C23" s="237"/>
      <c r="D23" s="237"/>
      <c r="E23" s="234"/>
      <c r="F23" s="132" t="s">
        <v>408</v>
      </c>
      <c r="G23" s="135" t="s">
        <v>409</v>
      </c>
      <c r="H23" s="132"/>
      <c r="I23" s="132"/>
      <c r="J23" s="132"/>
      <c r="K23" s="132"/>
    </row>
    <row r="24" spans="1:11" ht="14.25">
      <c r="A24" s="236"/>
      <c r="B24" s="237"/>
      <c r="C24" s="237"/>
      <c r="D24" s="237"/>
      <c r="E24" s="234"/>
      <c r="F24" s="132" t="s">
        <v>391</v>
      </c>
      <c r="G24" s="135" t="s">
        <v>410</v>
      </c>
      <c r="H24" s="132"/>
      <c r="I24" s="132"/>
      <c r="J24" s="132"/>
      <c r="K24" s="132"/>
    </row>
    <row r="25" spans="1:11" ht="71.25">
      <c r="A25" s="236" t="s">
        <v>411</v>
      </c>
      <c r="B25" s="237">
        <v>25</v>
      </c>
      <c r="C25" s="237">
        <v>25</v>
      </c>
      <c r="D25" s="237">
        <v>0</v>
      </c>
      <c r="E25" s="234" t="s">
        <v>412</v>
      </c>
      <c r="F25" s="132" t="s">
        <v>413</v>
      </c>
      <c r="G25" s="134">
        <v>10.5</v>
      </c>
      <c r="H25" s="132" t="s">
        <v>414</v>
      </c>
      <c r="I25" s="132" t="s">
        <v>415</v>
      </c>
      <c r="J25" s="132" t="s">
        <v>416</v>
      </c>
      <c r="K25" s="132" t="s">
        <v>390</v>
      </c>
    </row>
    <row r="26" spans="1:11" ht="99.75">
      <c r="A26" s="236"/>
      <c r="B26" s="237"/>
      <c r="C26" s="237"/>
      <c r="D26" s="237"/>
      <c r="E26" s="234"/>
      <c r="F26" s="132" t="s">
        <v>417</v>
      </c>
      <c r="G26" s="134">
        <v>14.5</v>
      </c>
      <c r="H26" s="132" t="s">
        <v>418</v>
      </c>
      <c r="I26" s="132" t="s">
        <v>419</v>
      </c>
      <c r="J26" s="132" t="s">
        <v>420</v>
      </c>
      <c r="K26" s="132" t="s">
        <v>390</v>
      </c>
    </row>
    <row r="27" spans="1:11" ht="14.25">
      <c r="A27" s="236"/>
      <c r="B27" s="237"/>
      <c r="C27" s="237"/>
      <c r="D27" s="237"/>
      <c r="E27" s="234"/>
      <c r="F27" s="132" t="s">
        <v>421</v>
      </c>
      <c r="G27" s="135" t="s">
        <v>422</v>
      </c>
      <c r="H27" s="132"/>
      <c r="I27" s="132"/>
      <c r="J27" s="132"/>
      <c r="K27" s="132"/>
    </row>
    <row r="28" spans="1:11" ht="14.25">
      <c r="A28" s="236"/>
      <c r="B28" s="237"/>
      <c r="C28" s="237"/>
      <c r="D28" s="237"/>
      <c r="E28" s="234"/>
      <c r="F28" s="132" t="s">
        <v>391</v>
      </c>
      <c r="G28" s="135" t="s">
        <v>423</v>
      </c>
      <c r="H28" s="132"/>
      <c r="I28" s="132"/>
      <c r="J28" s="132"/>
      <c r="K28" s="132"/>
    </row>
    <row r="29" spans="1:11" ht="42.75">
      <c r="A29" s="236" t="s">
        <v>424</v>
      </c>
      <c r="B29" s="237">
        <v>40</v>
      </c>
      <c r="C29" s="237">
        <v>40</v>
      </c>
      <c r="D29" s="237">
        <v>0</v>
      </c>
      <c r="E29" s="234" t="s">
        <v>425</v>
      </c>
      <c r="F29" s="132" t="s">
        <v>426</v>
      </c>
      <c r="G29" s="134">
        <v>5</v>
      </c>
      <c r="H29" s="132" t="s">
        <v>427</v>
      </c>
      <c r="I29" s="132" t="s">
        <v>428</v>
      </c>
      <c r="J29" s="132" t="s">
        <v>429</v>
      </c>
      <c r="K29" s="132" t="s">
        <v>409</v>
      </c>
    </row>
    <row r="30" spans="1:11" ht="14.25">
      <c r="A30" s="236"/>
      <c r="B30" s="237"/>
      <c r="C30" s="237"/>
      <c r="D30" s="237"/>
      <c r="E30" s="234"/>
      <c r="F30" s="132" t="s">
        <v>430</v>
      </c>
      <c r="G30" s="134">
        <v>20</v>
      </c>
      <c r="H30" s="132" t="s">
        <v>431</v>
      </c>
      <c r="I30" s="132" t="s">
        <v>432</v>
      </c>
      <c r="J30" s="132"/>
      <c r="K30" s="132"/>
    </row>
    <row r="31" spans="1:11" ht="14.25">
      <c r="A31" s="236"/>
      <c r="B31" s="237"/>
      <c r="C31" s="237"/>
      <c r="D31" s="237"/>
      <c r="E31" s="234"/>
      <c r="F31" s="132" t="s">
        <v>433</v>
      </c>
      <c r="G31" s="134">
        <v>3.5</v>
      </c>
      <c r="H31" s="132"/>
      <c r="I31" s="132"/>
      <c r="J31" s="132"/>
      <c r="K31" s="132"/>
    </row>
    <row r="32" spans="1:11" ht="14.25">
      <c r="A32" s="236"/>
      <c r="B32" s="237"/>
      <c r="C32" s="237"/>
      <c r="D32" s="237"/>
      <c r="E32" s="234"/>
      <c r="F32" s="132" t="s">
        <v>434</v>
      </c>
      <c r="G32" s="134">
        <v>10</v>
      </c>
      <c r="H32" s="132"/>
      <c r="I32" s="132"/>
      <c r="J32" s="132"/>
      <c r="K32" s="132"/>
    </row>
    <row r="33" spans="1:11" ht="14.25">
      <c r="A33" s="236"/>
      <c r="B33" s="237"/>
      <c r="C33" s="237"/>
      <c r="D33" s="237"/>
      <c r="E33" s="234"/>
      <c r="F33" s="132" t="s">
        <v>435</v>
      </c>
      <c r="G33" s="134">
        <v>1.5</v>
      </c>
      <c r="H33" s="132"/>
      <c r="I33" s="132"/>
      <c r="J33" s="132"/>
      <c r="K33" s="132"/>
    </row>
    <row r="34" spans="1:11" ht="14.25">
      <c r="A34" s="236"/>
      <c r="B34" s="237"/>
      <c r="C34" s="237"/>
      <c r="D34" s="237"/>
      <c r="E34" s="234"/>
      <c r="F34" s="132" t="s">
        <v>436</v>
      </c>
      <c r="G34" s="135" t="s">
        <v>409</v>
      </c>
      <c r="H34" s="132"/>
      <c r="I34" s="132"/>
      <c r="J34" s="132"/>
      <c r="K34" s="132"/>
    </row>
    <row r="35" spans="1:11" ht="14.25">
      <c r="A35" s="236"/>
      <c r="B35" s="237"/>
      <c r="C35" s="237"/>
      <c r="D35" s="237"/>
      <c r="E35" s="234"/>
      <c r="F35" s="132" t="s">
        <v>437</v>
      </c>
      <c r="G35" s="135" t="s">
        <v>438</v>
      </c>
      <c r="H35" s="132"/>
      <c r="I35" s="132"/>
      <c r="J35" s="132"/>
      <c r="K35" s="132"/>
    </row>
    <row r="36" spans="1:11" ht="28.5">
      <c r="A36" s="236" t="s">
        <v>439</v>
      </c>
      <c r="B36" s="237">
        <v>5</v>
      </c>
      <c r="C36" s="237">
        <v>5</v>
      </c>
      <c r="D36" s="237">
        <v>0</v>
      </c>
      <c r="E36" s="234" t="s">
        <v>440</v>
      </c>
      <c r="F36" s="132" t="s">
        <v>441</v>
      </c>
      <c r="G36" s="134">
        <v>1.5</v>
      </c>
      <c r="H36" s="132"/>
      <c r="I36" s="132"/>
      <c r="J36" s="132"/>
      <c r="K36" s="132"/>
    </row>
    <row r="37" spans="1:11" ht="14.25">
      <c r="A37" s="236"/>
      <c r="B37" s="237"/>
      <c r="C37" s="237"/>
      <c r="D37" s="237"/>
      <c r="E37" s="234"/>
      <c r="F37" s="132" t="s">
        <v>442</v>
      </c>
      <c r="G37" s="134">
        <v>0.5</v>
      </c>
      <c r="H37" s="132"/>
      <c r="I37" s="132"/>
      <c r="J37" s="132"/>
      <c r="K37" s="132"/>
    </row>
    <row r="38" spans="1:11" ht="28.5">
      <c r="A38" s="236"/>
      <c r="B38" s="237"/>
      <c r="C38" s="237"/>
      <c r="D38" s="237"/>
      <c r="E38" s="234"/>
      <c r="F38" s="132" t="s">
        <v>443</v>
      </c>
      <c r="G38" s="134">
        <v>3</v>
      </c>
      <c r="H38" s="132"/>
      <c r="I38" s="132"/>
      <c r="J38" s="132"/>
      <c r="K38" s="132"/>
    </row>
    <row r="39" spans="1:11" ht="57">
      <c r="A39" s="244" t="s">
        <v>444</v>
      </c>
      <c r="B39" s="237">
        <v>10</v>
      </c>
      <c r="C39" s="237">
        <v>10</v>
      </c>
      <c r="D39" s="237">
        <v>0</v>
      </c>
      <c r="E39" s="234" t="s">
        <v>445</v>
      </c>
      <c r="F39" s="132" t="s">
        <v>446</v>
      </c>
      <c r="G39" s="134">
        <v>1</v>
      </c>
      <c r="H39" s="132" t="s">
        <v>447</v>
      </c>
      <c r="I39" s="132" t="s">
        <v>448</v>
      </c>
      <c r="J39" s="132" t="s">
        <v>449</v>
      </c>
      <c r="K39" s="132" t="s">
        <v>450</v>
      </c>
    </row>
    <row r="40" spans="1:11" ht="42.75">
      <c r="A40" s="245"/>
      <c r="B40" s="237"/>
      <c r="C40" s="237"/>
      <c r="D40" s="237"/>
      <c r="E40" s="234"/>
      <c r="F40" s="132" t="s">
        <v>451</v>
      </c>
      <c r="G40" s="134">
        <v>5</v>
      </c>
      <c r="H40" s="132"/>
      <c r="I40" s="132"/>
      <c r="J40" s="132" t="s">
        <v>452</v>
      </c>
      <c r="K40" s="132" t="s">
        <v>450</v>
      </c>
    </row>
    <row r="41" spans="1:11" ht="28.5">
      <c r="A41" s="246"/>
      <c r="B41" s="237"/>
      <c r="C41" s="237"/>
      <c r="D41" s="237"/>
      <c r="E41" s="234"/>
      <c r="F41" s="132" t="s">
        <v>453</v>
      </c>
      <c r="G41" s="134">
        <v>4</v>
      </c>
      <c r="H41" s="132"/>
      <c r="I41" s="132"/>
      <c r="J41" s="132" t="s">
        <v>454</v>
      </c>
      <c r="K41" s="132" t="s">
        <v>455</v>
      </c>
    </row>
    <row r="42" spans="1:11" ht="28.5">
      <c r="A42" s="236" t="s">
        <v>456</v>
      </c>
      <c r="B42" s="237">
        <v>25</v>
      </c>
      <c r="C42" s="237">
        <v>25</v>
      </c>
      <c r="D42" s="237">
        <v>0</v>
      </c>
      <c r="E42" s="234" t="s">
        <v>457</v>
      </c>
      <c r="F42" s="132" t="s">
        <v>458</v>
      </c>
      <c r="G42" s="134">
        <v>15</v>
      </c>
      <c r="H42" s="132" t="s">
        <v>459</v>
      </c>
      <c r="I42" s="132" t="s">
        <v>459</v>
      </c>
      <c r="J42" s="132" t="s">
        <v>460</v>
      </c>
      <c r="K42" s="132" t="s">
        <v>382</v>
      </c>
    </row>
    <row r="43" spans="1:11" ht="28.5">
      <c r="A43" s="236"/>
      <c r="B43" s="237"/>
      <c r="C43" s="237"/>
      <c r="D43" s="237"/>
      <c r="E43" s="234"/>
      <c r="F43" s="132" t="s">
        <v>461</v>
      </c>
      <c r="G43" s="134">
        <v>1.75</v>
      </c>
      <c r="H43" s="132"/>
      <c r="I43" s="132"/>
      <c r="J43" s="132" t="s">
        <v>462</v>
      </c>
      <c r="K43" s="132" t="s">
        <v>382</v>
      </c>
    </row>
    <row r="44" spans="1:11" ht="28.5">
      <c r="A44" s="236"/>
      <c r="B44" s="237"/>
      <c r="C44" s="237"/>
      <c r="D44" s="237"/>
      <c r="E44" s="234"/>
      <c r="F44" s="132" t="s">
        <v>463</v>
      </c>
      <c r="G44" s="134">
        <v>3.2</v>
      </c>
      <c r="H44" s="132"/>
      <c r="I44" s="132"/>
      <c r="J44" s="132"/>
      <c r="K44" s="132"/>
    </row>
    <row r="45" spans="1:11" ht="14.25">
      <c r="A45" s="236"/>
      <c r="B45" s="237"/>
      <c r="C45" s="237"/>
      <c r="D45" s="237"/>
      <c r="E45" s="234"/>
      <c r="F45" s="132" t="s">
        <v>464</v>
      </c>
      <c r="G45" s="134">
        <v>4</v>
      </c>
      <c r="H45" s="132"/>
      <c r="I45" s="132"/>
      <c r="J45" s="132"/>
      <c r="K45" s="132"/>
    </row>
    <row r="46" spans="1:11" ht="28.5">
      <c r="A46" s="236"/>
      <c r="B46" s="237"/>
      <c r="C46" s="237"/>
      <c r="D46" s="237"/>
      <c r="E46" s="234"/>
      <c r="F46" s="132" t="s">
        <v>465</v>
      </c>
      <c r="G46" s="134">
        <v>1.05</v>
      </c>
      <c r="H46" s="132"/>
      <c r="I46" s="132"/>
      <c r="J46" s="132"/>
      <c r="K46" s="132"/>
    </row>
    <row r="47" spans="1:11" ht="28.5">
      <c r="A47" s="236"/>
      <c r="B47" s="237"/>
      <c r="C47" s="237"/>
      <c r="D47" s="237"/>
      <c r="E47" s="234"/>
      <c r="F47" s="132" t="s">
        <v>466</v>
      </c>
      <c r="G47" s="135" t="s">
        <v>467</v>
      </c>
      <c r="H47" s="132"/>
      <c r="I47" s="132"/>
      <c r="J47" s="132"/>
      <c r="K47" s="132"/>
    </row>
    <row r="48" spans="1:11" ht="14.25">
      <c r="A48" s="236"/>
      <c r="B48" s="237"/>
      <c r="C48" s="237"/>
      <c r="D48" s="237"/>
      <c r="E48" s="234"/>
      <c r="F48" s="132" t="s">
        <v>468</v>
      </c>
      <c r="G48" s="135" t="s">
        <v>469</v>
      </c>
      <c r="H48" s="132"/>
      <c r="I48" s="132"/>
      <c r="J48" s="132"/>
      <c r="K48" s="132"/>
    </row>
    <row r="49" spans="1:11" ht="28.5">
      <c r="A49" s="236" t="s">
        <v>470</v>
      </c>
      <c r="B49" s="237">
        <v>6</v>
      </c>
      <c r="C49" s="237">
        <v>6</v>
      </c>
      <c r="D49" s="237">
        <v>0</v>
      </c>
      <c r="E49" s="234" t="s">
        <v>471</v>
      </c>
      <c r="F49" s="132" t="s">
        <v>472</v>
      </c>
      <c r="G49" s="134">
        <v>6</v>
      </c>
      <c r="H49" s="132" t="s">
        <v>459</v>
      </c>
      <c r="I49" s="132" t="s">
        <v>459</v>
      </c>
      <c r="J49" s="132" t="s">
        <v>473</v>
      </c>
      <c r="K49" s="132" t="s">
        <v>382</v>
      </c>
    </row>
    <row r="50" spans="1:11" ht="28.5">
      <c r="A50" s="236"/>
      <c r="B50" s="237"/>
      <c r="C50" s="237"/>
      <c r="D50" s="237"/>
      <c r="E50" s="234"/>
      <c r="F50" s="132" t="s">
        <v>474</v>
      </c>
      <c r="G50" s="135" t="s">
        <v>475</v>
      </c>
      <c r="H50" s="132" t="s">
        <v>476</v>
      </c>
      <c r="I50" s="132" t="s">
        <v>476</v>
      </c>
      <c r="J50" s="132" t="s">
        <v>460</v>
      </c>
      <c r="K50" s="132" t="s">
        <v>382</v>
      </c>
    </row>
    <row r="51" spans="1:11" ht="14.25">
      <c r="A51" s="236"/>
      <c r="B51" s="237"/>
      <c r="C51" s="237"/>
      <c r="D51" s="237"/>
      <c r="E51" s="234"/>
      <c r="F51" s="132" t="s">
        <v>468</v>
      </c>
      <c r="G51" s="135" t="s">
        <v>469</v>
      </c>
      <c r="H51" s="132"/>
      <c r="I51" s="132"/>
      <c r="J51" s="132"/>
      <c r="K51" s="132"/>
    </row>
    <row r="52" spans="1:11" ht="28.5">
      <c r="A52" s="236" t="s">
        <v>477</v>
      </c>
      <c r="B52" s="237">
        <v>7.5</v>
      </c>
      <c r="C52" s="237">
        <v>7.5</v>
      </c>
      <c r="D52" s="237">
        <v>0</v>
      </c>
      <c r="E52" s="234" t="s">
        <v>478</v>
      </c>
      <c r="F52" s="132" t="s">
        <v>479</v>
      </c>
      <c r="G52" s="134">
        <v>6.82</v>
      </c>
      <c r="H52" s="132" t="s">
        <v>480</v>
      </c>
      <c r="I52" s="132" t="s">
        <v>481</v>
      </c>
      <c r="J52" s="132" t="s">
        <v>482</v>
      </c>
      <c r="K52" s="132" t="s">
        <v>450</v>
      </c>
    </row>
    <row r="53" spans="1:11" ht="28.5">
      <c r="A53" s="236"/>
      <c r="B53" s="237"/>
      <c r="C53" s="237"/>
      <c r="D53" s="237"/>
      <c r="E53" s="234"/>
      <c r="F53" s="132" t="s">
        <v>483</v>
      </c>
      <c r="G53" s="134">
        <v>0.68</v>
      </c>
      <c r="H53" s="132" t="s">
        <v>484</v>
      </c>
      <c r="I53" s="132" t="s">
        <v>485</v>
      </c>
      <c r="J53" s="132"/>
      <c r="K53" s="132"/>
    </row>
    <row r="54" spans="1:11" ht="14.25">
      <c r="A54" s="236"/>
      <c r="B54" s="237"/>
      <c r="C54" s="237"/>
      <c r="D54" s="237"/>
      <c r="E54" s="234"/>
      <c r="F54" s="132" t="s">
        <v>486</v>
      </c>
      <c r="G54" s="135" t="s">
        <v>450</v>
      </c>
      <c r="H54" s="132"/>
      <c r="I54" s="132"/>
      <c r="J54" s="132"/>
      <c r="K54" s="132"/>
    </row>
    <row r="55" spans="1:11" ht="14.25">
      <c r="A55" s="236"/>
      <c r="B55" s="237"/>
      <c r="C55" s="237"/>
      <c r="D55" s="237"/>
      <c r="E55" s="234"/>
      <c r="F55" s="132" t="s">
        <v>391</v>
      </c>
      <c r="G55" s="135">
        <v>43800</v>
      </c>
      <c r="H55" s="132"/>
      <c r="I55" s="132"/>
      <c r="J55" s="132"/>
      <c r="K55" s="132"/>
    </row>
    <row r="56" spans="1:11" ht="28.5">
      <c r="A56" s="236" t="s">
        <v>487</v>
      </c>
      <c r="B56" s="237">
        <v>8</v>
      </c>
      <c r="C56" s="237">
        <v>8</v>
      </c>
      <c r="D56" s="237">
        <v>0</v>
      </c>
      <c r="E56" s="234" t="s">
        <v>488</v>
      </c>
      <c r="F56" s="132" t="s">
        <v>489</v>
      </c>
      <c r="G56" s="134">
        <v>4</v>
      </c>
      <c r="H56" s="132" t="s">
        <v>490</v>
      </c>
      <c r="I56" s="132" t="s">
        <v>491</v>
      </c>
      <c r="J56" s="132" t="s">
        <v>492</v>
      </c>
      <c r="K56" s="132" t="s">
        <v>493</v>
      </c>
    </row>
    <row r="57" spans="1:11" ht="28.5">
      <c r="A57" s="236"/>
      <c r="B57" s="237"/>
      <c r="C57" s="237"/>
      <c r="D57" s="237"/>
      <c r="E57" s="234"/>
      <c r="F57" s="132" t="s">
        <v>494</v>
      </c>
      <c r="G57" s="134">
        <v>4</v>
      </c>
      <c r="H57" s="132" t="s">
        <v>495</v>
      </c>
      <c r="I57" s="132" t="s">
        <v>496</v>
      </c>
      <c r="J57" s="132" t="s">
        <v>497</v>
      </c>
      <c r="K57" s="132" t="s">
        <v>493</v>
      </c>
    </row>
    <row r="58" spans="1:11" ht="28.5">
      <c r="A58" s="236"/>
      <c r="B58" s="237"/>
      <c r="C58" s="237"/>
      <c r="D58" s="237"/>
      <c r="E58" s="234"/>
      <c r="F58" s="132" t="s">
        <v>498</v>
      </c>
      <c r="G58" s="135" t="s">
        <v>499</v>
      </c>
      <c r="H58" s="132"/>
      <c r="I58" s="132"/>
      <c r="J58" s="132"/>
      <c r="K58" s="132"/>
    </row>
    <row r="59" spans="1:11" ht="14.25">
      <c r="A59" s="236"/>
      <c r="B59" s="237"/>
      <c r="C59" s="237"/>
      <c r="D59" s="237"/>
      <c r="E59" s="234"/>
      <c r="F59" s="132" t="s">
        <v>391</v>
      </c>
      <c r="G59" s="135" t="s">
        <v>550</v>
      </c>
      <c r="H59" s="132"/>
      <c r="I59" s="132"/>
      <c r="J59" s="132"/>
      <c r="K59" s="132"/>
    </row>
    <row r="60" spans="1:11" ht="28.5">
      <c r="A60" s="236" t="s">
        <v>500</v>
      </c>
      <c r="B60" s="237">
        <v>10</v>
      </c>
      <c r="C60" s="237">
        <v>10</v>
      </c>
      <c r="D60" s="237">
        <v>0</v>
      </c>
      <c r="E60" s="234" t="s">
        <v>501</v>
      </c>
      <c r="F60" s="132" t="s">
        <v>502</v>
      </c>
      <c r="G60" s="134">
        <v>5</v>
      </c>
      <c r="H60" s="132" t="s">
        <v>503</v>
      </c>
      <c r="I60" s="132" t="s">
        <v>504</v>
      </c>
      <c r="J60" s="132" t="s">
        <v>416</v>
      </c>
      <c r="K60" s="132" t="s">
        <v>390</v>
      </c>
    </row>
    <row r="61" spans="1:11" ht="57">
      <c r="A61" s="236"/>
      <c r="B61" s="237"/>
      <c r="C61" s="237"/>
      <c r="D61" s="237"/>
      <c r="E61" s="234"/>
      <c r="F61" s="132" t="s">
        <v>505</v>
      </c>
      <c r="G61" s="134">
        <v>5</v>
      </c>
      <c r="H61" s="132" t="s">
        <v>418</v>
      </c>
      <c r="I61" s="132" t="s">
        <v>506</v>
      </c>
      <c r="J61" s="132" t="s">
        <v>420</v>
      </c>
      <c r="K61" s="132" t="s">
        <v>390</v>
      </c>
    </row>
    <row r="62" spans="1:11" ht="85.5">
      <c r="A62" s="236"/>
      <c r="B62" s="237"/>
      <c r="C62" s="237"/>
      <c r="D62" s="237"/>
      <c r="E62" s="234"/>
      <c r="F62" s="132" t="s">
        <v>501</v>
      </c>
      <c r="G62" s="135" t="s">
        <v>501</v>
      </c>
      <c r="H62" s="132"/>
      <c r="I62" s="132"/>
      <c r="J62" s="132"/>
      <c r="K62" s="132"/>
    </row>
    <row r="63" spans="1:11" ht="14.25">
      <c r="A63" s="236"/>
      <c r="B63" s="237"/>
      <c r="C63" s="237"/>
      <c r="D63" s="237"/>
      <c r="E63" s="234"/>
      <c r="F63" s="132" t="s">
        <v>391</v>
      </c>
      <c r="G63" s="135" t="s">
        <v>423</v>
      </c>
      <c r="H63" s="132"/>
      <c r="I63" s="132"/>
      <c r="J63" s="132"/>
      <c r="K63" s="132"/>
    </row>
    <row r="64" spans="1:11" ht="42.75">
      <c r="A64" s="236" t="s">
        <v>507</v>
      </c>
      <c r="B64" s="237">
        <v>10</v>
      </c>
      <c r="C64" s="237">
        <v>10</v>
      </c>
      <c r="D64" s="237">
        <v>0</v>
      </c>
      <c r="E64" s="234" t="s">
        <v>508</v>
      </c>
      <c r="F64" s="132" t="s">
        <v>509</v>
      </c>
      <c r="G64" s="134">
        <v>8</v>
      </c>
      <c r="H64" s="132" t="s">
        <v>510</v>
      </c>
      <c r="I64" s="132" t="s">
        <v>511</v>
      </c>
      <c r="J64" s="132" t="s">
        <v>429</v>
      </c>
      <c r="K64" s="132" t="s">
        <v>409</v>
      </c>
    </row>
    <row r="65" spans="1:11" ht="28.5">
      <c r="A65" s="236"/>
      <c r="B65" s="237"/>
      <c r="C65" s="237"/>
      <c r="D65" s="237"/>
      <c r="E65" s="234"/>
      <c r="F65" s="132" t="s">
        <v>512</v>
      </c>
      <c r="G65" s="134">
        <v>2</v>
      </c>
      <c r="H65" s="132"/>
      <c r="I65" s="132"/>
      <c r="J65" s="132"/>
      <c r="K65" s="132"/>
    </row>
    <row r="66" spans="1:11" ht="57">
      <c r="A66" s="236"/>
      <c r="B66" s="237"/>
      <c r="C66" s="237"/>
      <c r="D66" s="237"/>
      <c r="E66" s="234"/>
      <c r="F66" s="132" t="s">
        <v>513</v>
      </c>
      <c r="G66" s="135" t="s">
        <v>514</v>
      </c>
      <c r="H66" s="132"/>
      <c r="I66" s="132"/>
      <c r="J66" s="132"/>
      <c r="K66" s="132"/>
    </row>
    <row r="67" spans="1:11" ht="14.25">
      <c r="A67" s="236"/>
      <c r="B67" s="237"/>
      <c r="C67" s="237"/>
      <c r="D67" s="237"/>
      <c r="E67" s="234"/>
      <c r="F67" s="132" t="s">
        <v>391</v>
      </c>
      <c r="G67" s="135" t="s">
        <v>515</v>
      </c>
      <c r="H67" s="132"/>
      <c r="I67" s="132"/>
      <c r="J67" s="132"/>
      <c r="K67" s="132"/>
    </row>
    <row r="68" spans="1:11" ht="28.5">
      <c r="A68" s="236" t="s">
        <v>516</v>
      </c>
      <c r="B68" s="237">
        <v>20</v>
      </c>
      <c r="C68" s="237">
        <v>20</v>
      </c>
      <c r="D68" s="237">
        <v>0</v>
      </c>
      <c r="E68" s="234" t="s">
        <v>517</v>
      </c>
      <c r="F68" s="132" t="s">
        <v>518</v>
      </c>
      <c r="G68" s="134">
        <v>10.65</v>
      </c>
      <c r="H68" s="132" t="s">
        <v>519</v>
      </c>
      <c r="I68" s="132" t="s">
        <v>520</v>
      </c>
      <c r="J68" s="132" t="s">
        <v>521</v>
      </c>
      <c r="K68" s="132" t="s">
        <v>455</v>
      </c>
    </row>
    <row r="69" spans="1:11" ht="42.75">
      <c r="A69" s="236"/>
      <c r="B69" s="237"/>
      <c r="C69" s="237"/>
      <c r="D69" s="237"/>
      <c r="E69" s="234"/>
      <c r="F69" s="132" t="s">
        <v>522</v>
      </c>
      <c r="G69" s="134">
        <v>9.35</v>
      </c>
      <c r="H69" s="132" t="s">
        <v>523</v>
      </c>
      <c r="I69" s="132" t="s">
        <v>524</v>
      </c>
      <c r="J69" s="132"/>
      <c r="K69" s="132"/>
    </row>
    <row r="70" spans="1:11" ht="57">
      <c r="A70" s="236"/>
      <c r="B70" s="237"/>
      <c r="C70" s="237"/>
      <c r="D70" s="237"/>
      <c r="E70" s="234"/>
      <c r="F70" s="132" t="s">
        <v>525</v>
      </c>
      <c r="G70" s="135" t="s">
        <v>526</v>
      </c>
      <c r="H70" s="132"/>
      <c r="I70" s="132"/>
      <c r="J70" s="132"/>
      <c r="K70" s="132"/>
    </row>
    <row r="71" spans="1:11" ht="14.25">
      <c r="A71" s="236"/>
      <c r="B71" s="237"/>
      <c r="C71" s="237"/>
      <c r="D71" s="237"/>
      <c r="E71" s="234"/>
      <c r="F71" s="132" t="s">
        <v>391</v>
      </c>
      <c r="G71" s="135" t="s">
        <v>527</v>
      </c>
      <c r="H71" s="132"/>
      <c r="I71" s="132"/>
      <c r="J71" s="132"/>
      <c r="K71" s="132"/>
    </row>
    <row r="72" spans="1:11" ht="28.5">
      <c r="A72" s="236" t="s">
        <v>528</v>
      </c>
      <c r="B72" s="237">
        <v>7.5</v>
      </c>
      <c r="C72" s="237">
        <v>7.5</v>
      </c>
      <c r="D72" s="237">
        <v>0</v>
      </c>
      <c r="E72" s="234" t="s">
        <v>529</v>
      </c>
      <c r="F72" s="132" t="s">
        <v>530</v>
      </c>
      <c r="G72" s="134">
        <v>2</v>
      </c>
      <c r="H72" s="132" t="s">
        <v>531</v>
      </c>
      <c r="I72" s="132" t="s">
        <v>409</v>
      </c>
      <c r="J72" s="132" t="s">
        <v>532</v>
      </c>
      <c r="K72" s="132" t="s">
        <v>409</v>
      </c>
    </row>
    <row r="73" spans="1:11" ht="28.5">
      <c r="A73" s="236"/>
      <c r="B73" s="237"/>
      <c r="C73" s="237"/>
      <c r="D73" s="237"/>
      <c r="E73" s="234"/>
      <c r="F73" s="132" t="s">
        <v>533</v>
      </c>
      <c r="G73" s="134">
        <v>4.5</v>
      </c>
      <c r="H73" s="132" t="s">
        <v>534</v>
      </c>
      <c r="I73" s="132" t="s">
        <v>535</v>
      </c>
      <c r="J73" s="132"/>
      <c r="K73" s="132"/>
    </row>
    <row r="74" spans="1:11" ht="42.75">
      <c r="A74" s="236"/>
      <c r="B74" s="237"/>
      <c r="C74" s="237"/>
      <c r="D74" s="237"/>
      <c r="E74" s="234"/>
      <c r="F74" s="132" t="s">
        <v>536</v>
      </c>
      <c r="G74" s="134">
        <v>1</v>
      </c>
      <c r="H74" s="132"/>
      <c r="I74" s="132"/>
      <c r="J74" s="132"/>
      <c r="K74" s="132"/>
    </row>
    <row r="75" spans="1:11" ht="28.5">
      <c r="A75" s="236"/>
      <c r="B75" s="237"/>
      <c r="C75" s="237"/>
      <c r="D75" s="237"/>
      <c r="E75" s="234"/>
      <c r="F75" s="132" t="s">
        <v>537</v>
      </c>
      <c r="G75" s="135" t="s">
        <v>538</v>
      </c>
      <c r="H75" s="132"/>
      <c r="I75" s="132"/>
      <c r="J75" s="132"/>
      <c r="K75" s="132"/>
    </row>
    <row r="76" spans="1:11" ht="14.25">
      <c r="A76" s="236"/>
      <c r="B76" s="237"/>
      <c r="C76" s="237"/>
      <c r="D76" s="237"/>
      <c r="E76" s="234"/>
      <c r="F76" s="132" t="s">
        <v>539</v>
      </c>
      <c r="G76" s="135" t="s">
        <v>540</v>
      </c>
      <c r="H76" s="132"/>
      <c r="I76" s="132"/>
      <c r="J76" s="132"/>
      <c r="K76" s="132"/>
    </row>
    <row r="77" spans="1:11" ht="42.75">
      <c r="A77" s="236" t="s">
        <v>541</v>
      </c>
      <c r="B77" s="237">
        <v>10</v>
      </c>
      <c r="C77" s="237">
        <v>10</v>
      </c>
      <c r="D77" s="237">
        <v>0</v>
      </c>
      <c r="E77" s="234" t="s">
        <v>542</v>
      </c>
      <c r="F77" s="132" t="s">
        <v>543</v>
      </c>
      <c r="G77" s="134">
        <v>5.2</v>
      </c>
      <c r="H77" s="132" t="s">
        <v>544</v>
      </c>
      <c r="I77" s="132" t="s">
        <v>544</v>
      </c>
      <c r="J77" s="132" t="s">
        <v>460</v>
      </c>
      <c r="K77" s="132" t="s">
        <v>382</v>
      </c>
    </row>
    <row r="78" spans="1:11" ht="28.5">
      <c r="A78" s="236"/>
      <c r="B78" s="237"/>
      <c r="C78" s="237"/>
      <c r="D78" s="237"/>
      <c r="E78" s="234"/>
      <c r="F78" s="132" t="s">
        <v>545</v>
      </c>
      <c r="G78" s="134">
        <v>4.8</v>
      </c>
      <c r="H78" s="132"/>
      <c r="I78" s="132"/>
      <c r="J78" s="132" t="s">
        <v>462</v>
      </c>
      <c r="K78" s="132" t="s">
        <v>382</v>
      </c>
    </row>
    <row r="79" spans="1:11" ht="28.5">
      <c r="A79" s="236"/>
      <c r="B79" s="237"/>
      <c r="C79" s="237"/>
      <c r="D79" s="237"/>
      <c r="E79" s="234"/>
      <c r="F79" s="132" t="s">
        <v>546</v>
      </c>
      <c r="G79" s="135" t="s">
        <v>455</v>
      </c>
      <c r="H79" s="132"/>
      <c r="I79" s="132"/>
      <c r="J79" s="132"/>
      <c r="K79" s="132"/>
    </row>
    <row r="80" spans="1:11" ht="14.25">
      <c r="A80" s="236"/>
      <c r="B80" s="237"/>
      <c r="C80" s="237"/>
      <c r="D80" s="237"/>
      <c r="E80" s="234"/>
      <c r="F80" s="132" t="s">
        <v>468</v>
      </c>
      <c r="G80" s="135" t="s">
        <v>469</v>
      </c>
      <c r="H80" s="132"/>
      <c r="I80" s="132"/>
      <c r="J80" s="132"/>
      <c r="K80" s="132"/>
    </row>
  </sheetData>
  <sheetProtection/>
  <mergeCells count="89">
    <mergeCell ref="E7:E13"/>
    <mergeCell ref="A14:A20"/>
    <mergeCell ref="B14:B20"/>
    <mergeCell ref="C14:C20"/>
    <mergeCell ref="D14:D20"/>
    <mergeCell ref="E14:E20"/>
    <mergeCell ref="A7:A13"/>
    <mergeCell ref="B7:B13"/>
    <mergeCell ref="C7:C13"/>
    <mergeCell ref="D7:D13"/>
    <mergeCell ref="C29:C35"/>
    <mergeCell ref="D29:D35"/>
    <mergeCell ref="C21:C24"/>
    <mergeCell ref="D21:D24"/>
    <mergeCell ref="E21:E24"/>
    <mergeCell ref="A25:A28"/>
    <mergeCell ref="B25:B28"/>
    <mergeCell ref="C25:C28"/>
    <mergeCell ref="D25:D28"/>
    <mergeCell ref="E25:E28"/>
    <mergeCell ref="A21:A24"/>
    <mergeCell ref="B21:B24"/>
    <mergeCell ref="C39:C41"/>
    <mergeCell ref="D39:D41"/>
    <mergeCell ref="E29:E35"/>
    <mergeCell ref="A36:A38"/>
    <mergeCell ref="B36:B38"/>
    <mergeCell ref="C36:C38"/>
    <mergeCell ref="D36:D38"/>
    <mergeCell ref="E36:E38"/>
    <mergeCell ref="A29:A35"/>
    <mergeCell ref="B29:B35"/>
    <mergeCell ref="C49:C51"/>
    <mergeCell ref="D49:D51"/>
    <mergeCell ref="E39:E41"/>
    <mergeCell ref="A42:A48"/>
    <mergeCell ref="B42:B48"/>
    <mergeCell ref="C42:C48"/>
    <mergeCell ref="D42:D48"/>
    <mergeCell ref="E42:E48"/>
    <mergeCell ref="A39:A41"/>
    <mergeCell ref="B39:B41"/>
    <mergeCell ref="C56:C59"/>
    <mergeCell ref="D56:D59"/>
    <mergeCell ref="E49:E51"/>
    <mergeCell ref="A52:A55"/>
    <mergeCell ref="B52:B55"/>
    <mergeCell ref="C52:C55"/>
    <mergeCell ref="D52:D55"/>
    <mergeCell ref="E52:E55"/>
    <mergeCell ref="A49:A51"/>
    <mergeCell ref="B49:B51"/>
    <mergeCell ref="C64:C67"/>
    <mergeCell ref="D64:D67"/>
    <mergeCell ref="E56:E59"/>
    <mergeCell ref="A60:A63"/>
    <mergeCell ref="B60:B63"/>
    <mergeCell ref="C60:C63"/>
    <mergeCell ref="D60:D63"/>
    <mergeCell ref="E60:E63"/>
    <mergeCell ref="A56:A59"/>
    <mergeCell ref="B56:B59"/>
    <mergeCell ref="C72:C76"/>
    <mergeCell ref="D72:D76"/>
    <mergeCell ref="E64:E67"/>
    <mergeCell ref="A68:A71"/>
    <mergeCell ref="B68:B71"/>
    <mergeCell ref="C68:C71"/>
    <mergeCell ref="D68:D71"/>
    <mergeCell ref="E68:E71"/>
    <mergeCell ref="A64:A67"/>
    <mergeCell ref="B64:B67"/>
    <mergeCell ref="A1:K1"/>
    <mergeCell ref="B2:K2"/>
    <mergeCell ref="F3:K3"/>
    <mergeCell ref="F4:G4"/>
    <mergeCell ref="H4:I4"/>
    <mergeCell ref="J4:K4"/>
    <mergeCell ref="A3:A4"/>
    <mergeCell ref="E77:E80"/>
    <mergeCell ref="B3:D4"/>
    <mergeCell ref="E3:E4"/>
    <mergeCell ref="A77:A80"/>
    <mergeCell ref="B77:B80"/>
    <mergeCell ref="C77:C80"/>
    <mergeCell ref="D77:D80"/>
    <mergeCell ref="E72:E76"/>
    <mergeCell ref="A72:A76"/>
    <mergeCell ref="B72:B76"/>
  </mergeCells>
  <printOptions horizontalCentered="1"/>
  <pageMargins left="0.28" right="0.43" top="1" bottom="1" header="0.51" footer="0.51"/>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E23"/>
  <sheetViews>
    <sheetView tabSelected="1" zoomScalePageLayoutView="0" workbookViewId="0" topLeftCell="A1">
      <selection activeCell="E17" sqref="E17"/>
    </sheetView>
  </sheetViews>
  <sheetFormatPr defaultColWidth="6.50390625" defaultRowHeight="20.25" customHeight="1"/>
  <cols>
    <col min="1" max="1" width="40.125" style="2" customWidth="1"/>
    <col min="2" max="2" width="25.125" style="2" customWidth="1"/>
    <col min="3" max="3" width="40.125" style="2" customWidth="1"/>
    <col min="4" max="4" width="25.125" style="2" customWidth="1"/>
    <col min="5" max="16384" width="6.50390625" style="2" customWidth="1"/>
  </cols>
  <sheetData>
    <row r="1" ht="20.25" customHeight="1">
      <c r="A1" s="111"/>
    </row>
    <row r="2" spans="1:31" ht="20.25" customHeight="1">
      <c r="A2" s="77"/>
      <c r="B2" s="77"/>
      <c r="C2" s="77"/>
      <c r="D2" s="38" t="s">
        <v>2</v>
      </c>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row>
    <row r="3" spans="1:31" ht="20.25" customHeight="1">
      <c r="A3" s="185" t="s">
        <v>3</v>
      </c>
      <c r="B3" s="185"/>
      <c r="C3" s="185"/>
      <c r="D3" s="185"/>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row>
    <row r="4" spans="1:31" ht="20.25" customHeight="1">
      <c r="A4" s="7" t="s">
        <v>631</v>
      </c>
      <c r="B4" s="68"/>
      <c r="C4" s="36"/>
      <c r="D4" s="8" t="s">
        <v>4</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row>
    <row r="5" spans="1:31" ht="25.5" customHeight="1">
      <c r="A5" s="78" t="s">
        <v>5</v>
      </c>
      <c r="B5" s="78"/>
      <c r="C5" s="78" t="s">
        <v>6</v>
      </c>
      <c r="D5" s="78"/>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1:31" ht="25.5" customHeight="1">
      <c r="A6" s="92" t="s">
        <v>7</v>
      </c>
      <c r="B6" s="92" t="s">
        <v>8</v>
      </c>
      <c r="C6" s="92" t="s">
        <v>7</v>
      </c>
      <c r="D6" s="112" t="s">
        <v>8</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1:31" ht="25.5" customHeight="1">
      <c r="A7" s="91" t="s">
        <v>9</v>
      </c>
      <c r="B7" s="87">
        <v>2360.63</v>
      </c>
      <c r="C7" s="91" t="s">
        <v>10</v>
      </c>
      <c r="D7" s="87"/>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row>
    <row r="8" spans="1:31" ht="25.5" customHeight="1">
      <c r="A8" s="91" t="s">
        <v>11</v>
      </c>
      <c r="B8" s="87">
        <v>0</v>
      </c>
      <c r="C8" s="91" t="s">
        <v>12</v>
      </c>
      <c r="D8" s="87"/>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row>
    <row r="9" spans="1:31" ht="25.5" customHeight="1">
      <c r="A9" s="91" t="s">
        <v>13</v>
      </c>
      <c r="B9" s="87">
        <v>0</v>
      </c>
      <c r="C9" s="91" t="s">
        <v>14</v>
      </c>
      <c r="D9" s="87"/>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row>
    <row r="10" spans="1:31" ht="25.5" customHeight="1">
      <c r="A10" s="91" t="s">
        <v>15</v>
      </c>
      <c r="B10" s="87">
        <v>0</v>
      </c>
      <c r="C10" s="91" t="s">
        <v>16</v>
      </c>
      <c r="D10" s="87"/>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row>
    <row r="11" spans="1:31" ht="25.5" customHeight="1">
      <c r="A11" s="91" t="s">
        <v>17</v>
      </c>
      <c r="B11" s="87">
        <v>0</v>
      </c>
      <c r="C11" s="91" t="s">
        <v>18</v>
      </c>
      <c r="D11" s="87">
        <v>15.12</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row>
    <row r="12" spans="1:31" ht="25.5" customHeight="1">
      <c r="A12" s="91" t="s">
        <v>19</v>
      </c>
      <c r="B12" s="87">
        <v>0</v>
      </c>
      <c r="C12" s="91" t="s">
        <v>228</v>
      </c>
      <c r="D12" s="87">
        <v>27.5</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row>
    <row r="13" spans="1:31" ht="25.5" customHeight="1">
      <c r="A13" s="91"/>
      <c r="B13" s="87"/>
      <c r="C13" s="91" t="s">
        <v>229</v>
      </c>
      <c r="D13" s="87">
        <v>343.6</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row>
    <row r="14" spans="1:31" ht="25.5" customHeight="1">
      <c r="A14" s="91"/>
      <c r="B14" s="87"/>
      <c r="C14" s="91" t="s">
        <v>232</v>
      </c>
      <c r="D14" s="87">
        <v>70.81</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1:31" ht="25.5" customHeight="1">
      <c r="A15" s="91"/>
      <c r="B15" s="87"/>
      <c r="C15" s="91" t="s">
        <v>230</v>
      </c>
      <c r="D15" s="87">
        <v>1782.67</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1" ht="25.5" customHeight="1">
      <c r="A16" s="91"/>
      <c r="B16" s="87"/>
      <c r="C16" s="120" t="s">
        <v>231</v>
      </c>
      <c r="D16" s="87">
        <v>120.93</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1" ht="25.5" customHeight="1">
      <c r="A17" s="92" t="s">
        <v>21</v>
      </c>
      <c r="B17" s="93">
        <f>SUM(B7:B16)</f>
        <v>2360.63</v>
      </c>
      <c r="C17" s="92" t="s">
        <v>22</v>
      </c>
      <c r="D17" s="93">
        <f>SUM(D7:D16)</f>
        <v>2360.63</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1" ht="25.5" customHeight="1">
      <c r="A18" s="91" t="s">
        <v>23</v>
      </c>
      <c r="B18" s="87"/>
      <c r="C18" s="91" t="s">
        <v>24</v>
      </c>
      <c r="D18" s="87"/>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1:31" ht="25.5" customHeight="1">
      <c r="A19" s="91" t="s">
        <v>25</v>
      </c>
      <c r="B19" s="87"/>
      <c r="C19" s="91" t="s">
        <v>26</v>
      </c>
      <c r="D19" s="87"/>
      <c r="E19" s="100"/>
      <c r="F19" s="100"/>
      <c r="G19" s="113" t="s">
        <v>27</v>
      </c>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1:31" ht="25.5" customHeight="1">
      <c r="A20" s="91"/>
      <c r="B20" s="87"/>
      <c r="C20" s="91" t="s">
        <v>28</v>
      </c>
      <c r="D20" s="87"/>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1:31" ht="25.5" customHeight="1">
      <c r="A21" s="91"/>
      <c r="B21" s="95"/>
      <c r="C21" s="91"/>
      <c r="D21" s="93"/>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row>
    <row r="22" spans="1:31" ht="25.5" customHeight="1">
      <c r="A22" s="92" t="s">
        <v>29</v>
      </c>
      <c r="B22" s="93">
        <f>SUM(B12:B21)</f>
        <v>2360.63</v>
      </c>
      <c r="C22" s="92" t="s">
        <v>30</v>
      </c>
      <c r="D22" s="93">
        <v>2360.63</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row>
    <row r="23" spans="1:31" ht="20.25" customHeight="1">
      <c r="A23" s="97"/>
      <c r="B23" s="98"/>
      <c r="C23" s="99"/>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60"/>
  <sheetViews>
    <sheetView zoomScalePageLayoutView="0" workbookViewId="0" topLeftCell="A1">
      <selection activeCell="H14" sqref="H14"/>
    </sheetView>
  </sheetViews>
  <sheetFormatPr defaultColWidth="6.875" defaultRowHeight="12.75" customHeight="1"/>
  <cols>
    <col min="1" max="3" width="3.875" style="2" customWidth="1"/>
    <col min="4" max="4" width="6.875" style="2" customWidth="1"/>
    <col min="5" max="5" width="28.50390625" style="2" customWidth="1"/>
    <col min="6" max="10" width="10.00390625" style="2" customWidth="1"/>
    <col min="11" max="14" width="9.125" style="2" customWidth="1"/>
    <col min="15" max="15" width="10.375" style="2" customWidth="1"/>
    <col min="16" max="17" width="8.00390625" style="2" customWidth="1"/>
    <col min="18" max="18" width="10.875" style="2" customWidth="1"/>
    <col min="19" max="19" width="7.375" style="2" customWidth="1"/>
    <col min="20" max="20" width="12.375" style="2" customWidth="1"/>
    <col min="21" max="16384" width="6.875" style="2" customWidth="1"/>
  </cols>
  <sheetData>
    <row r="1" spans="1:4" ht="27" customHeight="1">
      <c r="A1" s="188"/>
      <c r="B1" s="188"/>
      <c r="C1" s="188"/>
      <c r="D1" s="188"/>
    </row>
    <row r="2" spans="1:20" ht="19.5" customHeight="1">
      <c r="A2" s="3"/>
      <c r="B2" s="4"/>
      <c r="C2" s="4"/>
      <c r="D2" s="4"/>
      <c r="E2" s="4"/>
      <c r="F2" s="4"/>
      <c r="G2" s="4"/>
      <c r="H2" s="4"/>
      <c r="I2" s="4"/>
      <c r="J2" s="4"/>
      <c r="K2" s="4"/>
      <c r="L2" s="4"/>
      <c r="M2" s="4"/>
      <c r="N2" s="4"/>
      <c r="O2" s="4"/>
      <c r="P2" s="4"/>
      <c r="Q2" s="4"/>
      <c r="R2" s="4"/>
      <c r="S2" s="109"/>
      <c r="T2" s="110" t="s">
        <v>31</v>
      </c>
    </row>
    <row r="3" spans="1:20" ht="19.5" customHeight="1">
      <c r="A3" s="185" t="s">
        <v>32</v>
      </c>
      <c r="B3" s="185"/>
      <c r="C3" s="185"/>
      <c r="D3" s="185"/>
      <c r="E3" s="185"/>
      <c r="F3" s="185"/>
      <c r="G3" s="185"/>
      <c r="H3" s="185"/>
      <c r="I3" s="185"/>
      <c r="J3" s="185"/>
      <c r="K3" s="185"/>
      <c r="L3" s="185"/>
      <c r="M3" s="185"/>
      <c r="N3" s="185"/>
      <c r="O3" s="185"/>
      <c r="P3" s="185"/>
      <c r="Q3" s="185"/>
      <c r="R3" s="185"/>
      <c r="S3" s="185"/>
      <c r="T3" s="185"/>
    </row>
    <row r="4" spans="1:20" ht="19.5" customHeight="1">
      <c r="A4" s="7" t="s">
        <v>631</v>
      </c>
      <c r="B4" s="6"/>
      <c r="C4" s="6"/>
      <c r="D4" s="6"/>
      <c r="E4" s="6"/>
      <c r="F4" s="39"/>
      <c r="G4" s="39"/>
      <c r="H4" s="39"/>
      <c r="I4" s="39"/>
      <c r="J4" s="67"/>
      <c r="K4" s="67"/>
      <c r="L4" s="67"/>
      <c r="M4" s="67"/>
      <c r="N4" s="67"/>
      <c r="O4" s="67"/>
      <c r="P4" s="67"/>
      <c r="Q4" s="67"/>
      <c r="R4" s="67"/>
      <c r="S4" s="28"/>
      <c r="T4" s="8" t="s">
        <v>4</v>
      </c>
    </row>
    <row r="5" spans="1:20" ht="19.5" customHeight="1">
      <c r="A5" s="9" t="s">
        <v>33</v>
      </c>
      <c r="B5" s="9"/>
      <c r="C5" s="9"/>
      <c r="D5" s="10"/>
      <c r="E5" s="11"/>
      <c r="F5" s="186" t="s">
        <v>34</v>
      </c>
      <c r="G5" s="195" t="s">
        <v>35</v>
      </c>
      <c r="H5" s="186" t="s">
        <v>36</v>
      </c>
      <c r="I5" s="186" t="s">
        <v>37</v>
      </c>
      <c r="J5" s="186" t="s">
        <v>38</v>
      </c>
      <c r="K5" s="186" t="s">
        <v>39</v>
      </c>
      <c r="L5" s="186"/>
      <c r="M5" s="193" t="s">
        <v>40</v>
      </c>
      <c r="N5" s="13" t="s">
        <v>41</v>
      </c>
      <c r="O5" s="108"/>
      <c r="P5" s="108"/>
      <c r="Q5" s="108"/>
      <c r="R5" s="108"/>
      <c r="S5" s="186" t="s">
        <v>42</v>
      </c>
      <c r="T5" s="186" t="s">
        <v>43</v>
      </c>
    </row>
    <row r="6" spans="1:20" ht="19.5" customHeight="1">
      <c r="A6" s="12" t="s">
        <v>44</v>
      </c>
      <c r="B6" s="12"/>
      <c r="C6" s="107"/>
      <c r="D6" s="189" t="s">
        <v>45</v>
      </c>
      <c r="E6" s="189" t="s">
        <v>46</v>
      </c>
      <c r="F6" s="186"/>
      <c r="G6" s="195"/>
      <c r="H6" s="186"/>
      <c r="I6" s="186"/>
      <c r="J6" s="186"/>
      <c r="K6" s="191" t="s">
        <v>47</v>
      </c>
      <c r="L6" s="186" t="s">
        <v>48</v>
      </c>
      <c r="M6" s="193"/>
      <c r="N6" s="186" t="s">
        <v>49</v>
      </c>
      <c r="O6" s="186" t="s">
        <v>50</v>
      </c>
      <c r="P6" s="186" t="s">
        <v>51</v>
      </c>
      <c r="Q6" s="186" t="s">
        <v>52</v>
      </c>
      <c r="R6" s="186" t="s">
        <v>53</v>
      </c>
      <c r="S6" s="186"/>
      <c r="T6" s="186"/>
    </row>
    <row r="7" spans="1:20" ht="30.75" customHeight="1">
      <c r="A7" s="17" t="s">
        <v>54</v>
      </c>
      <c r="B7" s="16" t="s">
        <v>55</v>
      </c>
      <c r="C7" s="18" t="s">
        <v>56</v>
      </c>
      <c r="D7" s="190"/>
      <c r="E7" s="190"/>
      <c r="F7" s="187"/>
      <c r="G7" s="183"/>
      <c r="H7" s="187"/>
      <c r="I7" s="187"/>
      <c r="J7" s="187"/>
      <c r="K7" s="192"/>
      <c r="L7" s="187"/>
      <c r="M7" s="194"/>
      <c r="N7" s="187"/>
      <c r="O7" s="187"/>
      <c r="P7" s="187"/>
      <c r="Q7" s="187"/>
      <c r="R7" s="187"/>
      <c r="S7" s="187"/>
      <c r="T7" s="187"/>
    </row>
    <row r="8" spans="1:20" ht="30.75" customHeight="1">
      <c r="A8" s="17"/>
      <c r="B8" s="16"/>
      <c r="C8" s="18"/>
      <c r="D8" s="19"/>
      <c r="E8" s="19" t="s">
        <v>333</v>
      </c>
      <c r="F8" s="168">
        <f>F9+F27+F34+F41+F48</f>
        <v>2360.63</v>
      </c>
      <c r="G8" s="144"/>
      <c r="H8" s="19">
        <f>H9+H27+H34+H41+H48</f>
        <v>2360.63</v>
      </c>
      <c r="I8" s="19"/>
      <c r="J8" s="20"/>
      <c r="K8" s="145"/>
      <c r="L8" s="19"/>
      <c r="M8" s="136"/>
      <c r="N8" s="146"/>
      <c r="O8" s="19"/>
      <c r="P8" s="19"/>
      <c r="Q8" s="19"/>
      <c r="R8" s="20"/>
      <c r="S8" s="146"/>
      <c r="T8" s="20"/>
    </row>
    <row r="9" spans="1:20" ht="30.75" customHeight="1">
      <c r="A9" s="17"/>
      <c r="B9" s="16"/>
      <c r="C9" s="18"/>
      <c r="D9" s="19"/>
      <c r="E9" s="21" t="s">
        <v>569</v>
      </c>
      <c r="F9" s="147">
        <f>SUM(F10:F26)</f>
        <v>775.8400000000001</v>
      </c>
      <c r="G9" s="147"/>
      <c r="H9" s="147">
        <f>SUM(H10:H26)</f>
        <v>775.8400000000001</v>
      </c>
      <c r="I9" s="19"/>
      <c r="J9" s="20"/>
      <c r="K9" s="145"/>
      <c r="L9" s="19"/>
      <c r="M9" s="136"/>
      <c r="N9" s="146"/>
      <c r="O9" s="19"/>
      <c r="P9" s="19"/>
      <c r="Q9" s="19"/>
      <c r="R9" s="20"/>
      <c r="S9" s="146"/>
      <c r="T9" s="20"/>
    </row>
    <row r="10" spans="1:20" ht="23.25" customHeight="1">
      <c r="A10" s="121" t="s">
        <v>233</v>
      </c>
      <c r="B10" s="121" t="s">
        <v>234</v>
      </c>
      <c r="C10" s="121" t="s">
        <v>235</v>
      </c>
      <c r="D10" s="122" t="s">
        <v>236</v>
      </c>
      <c r="E10" s="125" t="s">
        <v>256</v>
      </c>
      <c r="F10" s="58">
        <v>3.37</v>
      </c>
      <c r="G10" s="58"/>
      <c r="H10" s="58">
        <v>3.37</v>
      </c>
      <c r="I10" s="58"/>
      <c r="J10" s="22"/>
      <c r="K10" s="23"/>
      <c r="L10" s="58"/>
      <c r="M10" s="22"/>
      <c r="N10" s="23"/>
      <c r="O10" s="58"/>
      <c r="P10" s="58"/>
      <c r="Q10" s="58"/>
      <c r="R10" s="22"/>
      <c r="S10" s="23"/>
      <c r="T10" s="22"/>
    </row>
    <row r="11" spans="1:20" ht="23.25" customHeight="1">
      <c r="A11" s="121" t="s">
        <v>237</v>
      </c>
      <c r="B11" s="121" t="s">
        <v>238</v>
      </c>
      <c r="C11" s="121" t="s">
        <v>239</v>
      </c>
      <c r="D11" s="122" t="s">
        <v>236</v>
      </c>
      <c r="E11" s="125" t="s">
        <v>257</v>
      </c>
      <c r="F11" s="58">
        <v>3.03</v>
      </c>
      <c r="G11" s="58"/>
      <c r="H11" s="58">
        <v>3.03</v>
      </c>
      <c r="I11" s="58"/>
      <c r="J11" s="22"/>
      <c r="K11" s="23"/>
      <c r="L11" s="58"/>
      <c r="M11" s="22"/>
      <c r="N11" s="23"/>
      <c r="O11" s="58"/>
      <c r="P11" s="58"/>
      <c r="Q11" s="58"/>
      <c r="R11" s="22"/>
      <c r="S11" s="23"/>
      <c r="T11" s="22"/>
    </row>
    <row r="12" spans="1:20" ht="23.25" customHeight="1">
      <c r="A12" s="121" t="s">
        <v>237</v>
      </c>
      <c r="B12" s="121" t="s">
        <v>238</v>
      </c>
      <c r="C12" s="121" t="s">
        <v>240</v>
      </c>
      <c r="D12" s="122" t="s">
        <v>236</v>
      </c>
      <c r="E12" s="125" t="s">
        <v>258</v>
      </c>
      <c r="F12" s="58">
        <v>121.87</v>
      </c>
      <c r="G12" s="58"/>
      <c r="H12" s="58">
        <v>121.87</v>
      </c>
      <c r="I12" s="58"/>
      <c r="J12" s="22"/>
      <c r="K12" s="23"/>
      <c r="L12" s="58"/>
      <c r="M12" s="22"/>
      <c r="N12" s="23"/>
      <c r="O12" s="58"/>
      <c r="P12" s="58"/>
      <c r="Q12" s="58"/>
      <c r="R12" s="22"/>
      <c r="S12" s="23"/>
      <c r="T12" s="22"/>
    </row>
    <row r="13" spans="1:20" s="179" customFormat="1" ht="23.25" customHeight="1">
      <c r="A13" s="121" t="s">
        <v>734</v>
      </c>
      <c r="B13" s="121" t="s">
        <v>238</v>
      </c>
      <c r="C13" s="121" t="s">
        <v>735</v>
      </c>
      <c r="D13" s="122" t="s">
        <v>236</v>
      </c>
      <c r="E13" s="125" t="s">
        <v>259</v>
      </c>
      <c r="F13" s="58">
        <v>47.21</v>
      </c>
      <c r="G13" s="58"/>
      <c r="H13" s="58">
        <v>47.21</v>
      </c>
      <c r="I13" s="58"/>
      <c r="J13" s="22"/>
      <c r="K13" s="23"/>
      <c r="L13" s="58"/>
      <c r="M13" s="22"/>
      <c r="N13" s="23"/>
      <c r="O13" s="58"/>
      <c r="P13" s="58"/>
      <c r="Q13" s="58"/>
      <c r="R13" s="22"/>
      <c r="S13" s="23"/>
      <c r="T13" s="22"/>
    </row>
    <row r="14" spans="1:20" ht="23.25" customHeight="1">
      <c r="A14" s="121" t="s">
        <v>242</v>
      </c>
      <c r="B14" s="121" t="s">
        <v>243</v>
      </c>
      <c r="C14" s="121" t="s">
        <v>244</v>
      </c>
      <c r="D14" s="122" t="s">
        <v>236</v>
      </c>
      <c r="E14" s="125" t="s">
        <v>260</v>
      </c>
      <c r="F14" s="58">
        <v>4</v>
      </c>
      <c r="G14" s="58"/>
      <c r="H14" s="58">
        <v>4</v>
      </c>
      <c r="I14" s="58"/>
      <c r="J14" s="22"/>
      <c r="K14" s="23"/>
      <c r="L14" s="58"/>
      <c r="M14" s="22"/>
      <c r="N14" s="23"/>
      <c r="O14" s="58"/>
      <c r="P14" s="58"/>
      <c r="Q14" s="58"/>
      <c r="R14" s="22"/>
      <c r="S14" s="23"/>
      <c r="T14" s="22"/>
    </row>
    <row r="15" spans="1:20" s="179" customFormat="1" ht="23.25" customHeight="1">
      <c r="A15" s="121" t="s">
        <v>242</v>
      </c>
      <c r="B15" s="121" t="s">
        <v>243</v>
      </c>
      <c r="C15" s="121" t="s">
        <v>240</v>
      </c>
      <c r="D15" s="122" t="s">
        <v>236</v>
      </c>
      <c r="E15" s="125" t="s">
        <v>261</v>
      </c>
      <c r="F15" s="58">
        <v>10.99</v>
      </c>
      <c r="G15" s="58"/>
      <c r="H15" s="58">
        <v>10.99</v>
      </c>
      <c r="I15" s="58"/>
      <c r="J15" s="22"/>
      <c r="K15" s="23"/>
      <c r="L15" s="58"/>
      <c r="M15" s="22"/>
      <c r="N15" s="23"/>
      <c r="O15" s="58"/>
      <c r="P15" s="58"/>
      <c r="Q15" s="58"/>
      <c r="R15" s="22"/>
      <c r="S15" s="23"/>
      <c r="T15" s="22"/>
    </row>
    <row r="16" spans="1:20" ht="23.25" customHeight="1">
      <c r="A16" s="121" t="s">
        <v>269</v>
      </c>
      <c r="B16" s="121" t="s">
        <v>270</v>
      </c>
      <c r="C16" s="121" t="s">
        <v>274</v>
      </c>
      <c r="D16" s="122" t="s">
        <v>272</v>
      </c>
      <c r="E16" s="125" t="s">
        <v>275</v>
      </c>
      <c r="F16" s="58">
        <v>7.5</v>
      </c>
      <c r="G16" s="58"/>
      <c r="H16" s="58">
        <v>7.5</v>
      </c>
      <c r="I16" s="58"/>
      <c r="J16" s="22"/>
      <c r="K16" s="23"/>
      <c r="L16" s="58"/>
      <c r="M16" s="22"/>
      <c r="N16" s="23"/>
      <c r="O16" s="58"/>
      <c r="P16" s="58"/>
      <c r="Q16" s="58"/>
      <c r="R16" s="22"/>
      <c r="S16" s="23"/>
      <c r="T16" s="22"/>
    </row>
    <row r="17" spans="1:20" ht="23.25" customHeight="1">
      <c r="A17" s="121" t="s">
        <v>269</v>
      </c>
      <c r="B17" s="121" t="s">
        <v>270</v>
      </c>
      <c r="C17" s="121" t="s">
        <v>271</v>
      </c>
      <c r="D17" s="122" t="s">
        <v>272</v>
      </c>
      <c r="E17" s="125" t="s">
        <v>273</v>
      </c>
      <c r="F17" s="58">
        <v>10</v>
      </c>
      <c r="G17" s="58"/>
      <c r="H17" s="58">
        <v>10</v>
      </c>
      <c r="I17" s="58"/>
      <c r="J17" s="22"/>
      <c r="K17" s="23"/>
      <c r="L17" s="58"/>
      <c r="M17" s="22"/>
      <c r="N17" s="23"/>
      <c r="O17" s="58"/>
      <c r="P17" s="58"/>
      <c r="Q17" s="58"/>
      <c r="R17" s="22"/>
      <c r="S17" s="23"/>
      <c r="T17" s="22"/>
    </row>
    <row r="18" spans="1:20" ht="23.25" customHeight="1">
      <c r="A18" s="121" t="s">
        <v>245</v>
      </c>
      <c r="B18" s="121" t="s">
        <v>246</v>
      </c>
      <c r="C18" s="121" t="s">
        <v>247</v>
      </c>
      <c r="D18" s="122" t="s">
        <v>236</v>
      </c>
      <c r="E18" s="125" t="s">
        <v>262</v>
      </c>
      <c r="F18" s="58">
        <v>10</v>
      </c>
      <c r="G18" s="58"/>
      <c r="H18" s="58">
        <v>10</v>
      </c>
      <c r="I18" s="58"/>
      <c r="J18" s="22"/>
      <c r="K18" s="23"/>
      <c r="L18" s="58"/>
      <c r="M18" s="22"/>
      <c r="N18" s="23"/>
      <c r="O18" s="58"/>
      <c r="P18" s="58"/>
      <c r="Q18" s="58"/>
      <c r="R18" s="22"/>
      <c r="S18" s="23"/>
      <c r="T18" s="22"/>
    </row>
    <row r="19" spans="1:20" ht="23.25" customHeight="1">
      <c r="A19" s="121" t="s">
        <v>248</v>
      </c>
      <c r="B19" s="121" t="s">
        <v>240</v>
      </c>
      <c r="C19" s="121" t="s">
        <v>244</v>
      </c>
      <c r="D19" s="122" t="s">
        <v>236</v>
      </c>
      <c r="E19" s="125" t="s">
        <v>263</v>
      </c>
      <c r="F19" s="58">
        <v>152.35</v>
      </c>
      <c r="G19" s="58"/>
      <c r="H19" s="58">
        <v>152.35</v>
      </c>
      <c r="I19" s="58"/>
      <c r="J19" s="22"/>
      <c r="K19" s="23"/>
      <c r="L19" s="58"/>
      <c r="M19" s="22"/>
      <c r="N19" s="23"/>
      <c r="O19" s="58"/>
      <c r="P19" s="58"/>
      <c r="Q19" s="58"/>
      <c r="R19" s="22"/>
      <c r="S19" s="23"/>
      <c r="T19" s="22"/>
    </row>
    <row r="20" spans="1:20" ht="23.25" customHeight="1">
      <c r="A20" s="123" t="s">
        <v>248</v>
      </c>
      <c r="B20" s="121" t="s">
        <v>240</v>
      </c>
      <c r="C20" s="121" t="s">
        <v>240</v>
      </c>
      <c r="D20" s="124" t="s">
        <v>236</v>
      </c>
      <c r="E20" s="126" t="s">
        <v>264</v>
      </c>
      <c r="F20" s="58">
        <v>19.5</v>
      </c>
      <c r="G20" s="58"/>
      <c r="H20" s="58">
        <v>19.5</v>
      </c>
      <c r="I20" s="58"/>
      <c r="J20" s="22"/>
      <c r="K20" s="23"/>
      <c r="L20" s="58"/>
      <c r="M20" s="22"/>
      <c r="N20" s="23"/>
      <c r="O20" s="58"/>
      <c r="P20" s="58"/>
      <c r="Q20" s="58"/>
      <c r="R20" s="22"/>
      <c r="S20" s="23"/>
      <c r="T20" s="22"/>
    </row>
    <row r="21" spans="1:20" s="179" customFormat="1" ht="23.25" customHeight="1">
      <c r="A21" s="121" t="s">
        <v>248</v>
      </c>
      <c r="B21" s="121" t="s">
        <v>240</v>
      </c>
      <c r="C21" s="121" t="s">
        <v>249</v>
      </c>
      <c r="D21" s="122" t="s">
        <v>236</v>
      </c>
      <c r="E21" s="125" t="s">
        <v>721</v>
      </c>
      <c r="F21" s="58">
        <v>204.07</v>
      </c>
      <c r="G21" s="58"/>
      <c r="H21" s="58">
        <v>204.07</v>
      </c>
      <c r="I21" s="58"/>
      <c r="J21" s="22"/>
      <c r="K21" s="23"/>
      <c r="L21" s="58"/>
      <c r="M21" s="22"/>
      <c r="N21" s="23"/>
      <c r="O21" s="58"/>
      <c r="P21" s="58"/>
      <c r="Q21" s="58"/>
      <c r="R21" s="22"/>
      <c r="S21" s="23"/>
      <c r="T21" s="22"/>
    </row>
    <row r="22" spans="1:20" ht="23.25" customHeight="1">
      <c r="A22" s="123" t="s">
        <v>250</v>
      </c>
      <c r="B22" s="123" t="s">
        <v>240</v>
      </c>
      <c r="C22" s="123" t="s">
        <v>241</v>
      </c>
      <c r="D22" s="124" t="s">
        <v>236</v>
      </c>
      <c r="E22" s="123" t="s">
        <v>265</v>
      </c>
      <c r="F22" s="58">
        <v>45</v>
      </c>
      <c r="G22" s="58"/>
      <c r="H22" s="58">
        <v>45</v>
      </c>
      <c r="I22" s="58"/>
      <c r="J22" s="22"/>
      <c r="K22" s="23"/>
      <c r="L22" s="58"/>
      <c r="M22" s="22"/>
      <c r="N22" s="23"/>
      <c r="O22" s="58"/>
      <c r="P22" s="58"/>
      <c r="Q22" s="58"/>
      <c r="R22" s="22"/>
      <c r="S22" s="23"/>
      <c r="T22" s="22"/>
    </row>
    <row r="23" spans="1:20" ht="23.25" customHeight="1">
      <c r="A23" s="123" t="s">
        <v>251</v>
      </c>
      <c r="B23" s="123" t="s">
        <v>240</v>
      </c>
      <c r="C23" s="123" t="s">
        <v>246</v>
      </c>
      <c r="D23" s="124" t="s">
        <v>236</v>
      </c>
      <c r="E23" s="123" t="s">
        <v>268</v>
      </c>
      <c r="F23" s="58">
        <v>6</v>
      </c>
      <c r="G23" s="58"/>
      <c r="H23" s="58">
        <v>6</v>
      </c>
      <c r="I23" s="58"/>
      <c r="J23" s="22"/>
      <c r="K23" s="23"/>
      <c r="L23" s="58"/>
      <c r="M23" s="22"/>
      <c r="N23" s="23"/>
      <c r="O23" s="58"/>
      <c r="P23" s="58"/>
      <c r="Q23" s="58"/>
      <c r="R23" s="22"/>
      <c r="S23" s="23"/>
      <c r="T23" s="22"/>
    </row>
    <row r="24" spans="1:20" ht="23.25" customHeight="1">
      <c r="A24" s="123" t="s">
        <v>252</v>
      </c>
      <c r="B24" s="123" t="s">
        <v>240</v>
      </c>
      <c r="C24" s="123" t="s">
        <v>253</v>
      </c>
      <c r="D24" s="124" t="s">
        <v>236</v>
      </c>
      <c r="E24" s="123" t="s">
        <v>266</v>
      </c>
      <c r="F24" s="58">
        <v>28</v>
      </c>
      <c r="G24" s="58"/>
      <c r="H24" s="58">
        <v>28</v>
      </c>
      <c r="I24" s="58"/>
      <c r="J24" s="22"/>
      <c r="K24" s="23"/>
      <c r="L24" s="58"/>
      <c r="M24" s="22"/>
      <c r="N24" s="23"/>
      <c r="O24" s="58"/>
      <c r="P24" s="58"/>
      <c r="Q24" s="58"/>
      <c r="R24" s="22"/>
      <c r="S24" s="23"/>
      <c r="T24" s="22"/>
    </row>
    <row r="25" spans="1:20" ht="23.25" customHeight="1">
      <c r="A25" s="123" t="s">
        <v>248</v>
      </c>
      <c r="B25" s="123" t="s">
        <v>240</v>
      </c>
      <c r="C25" s="123" t="s">
        <v>254</v>
      </c>
      <c r="D25" s="124" t="s">
        <v>236</v>
      </c>
      <c r="E25" s="123" t="s">
        <v>267</v>
      </c>
      <c r="F25" s="58">
        <v>76</v>
      </c>
      <c r="G25" s="58"/>
      <c r="H25" s="58">
        <v>76</v>
      </c>
      <c r="I25" s="58"/>
      <c r="J25" s="22"/>
      <c r="K25" s="23"/>
      <c r="L25" s="58"/>
      <c r="M25" s="22"/>
      <c r="N25" s="23"/>
      <c r="O25" s="58"/>
      <c r="P25" s="58"/>
      <c r="Q25" s="58"/>
      <c r="R25" s="22"/>
      <c r="S25" s="23"/>
      <c r="T25" s="22"/>
    </row>
    <row r="26" spans="1:20" ht="23.25" customHeight="1">
      <c r="A26" s="121" t="s">
        <v>255</v>
      </c>
      <c r="B26" s="121" t="s">
        <v>240</v>
      </c>
      <c r="C26" s="121" t="s">
        <v>244</v>
      </c>
      <c r="D26" s="122" t="s">
        <v>236</v>
      </c>
      <c r="E26" s="125" t="s">
        <v>119</v>
      </c>
      <c r="F26" s="58">
        <v>26.95</v>
      </c>
      <c r="G26" s="58"/>
      <c r="H26" s="58">
        <v>26.95</v>
      </c>
      <c r="I26" s="58"/>
      <c r="J26" s="22"/>
      <c r="K26" s="23"/>
      <c r="L26" s="58"/>
      <c r="M26" s="22"/>
      <c r="N26" s="23"/>
      <c r="O26" s="58"/>
      <c r="P26" s="58"/>
      <c r="Q26" s="58"/>
      <c r="R26" s="22"/>
      <c r="S26" s="23"/>
      <c r="T26" s="22"/>
    </row>
    <row r="27" spans="1:20" ht="23.25" customHeight="1">
      <c r="A27" s="121"/>
      <c r="B27" s="121"/>
      <c r="C27" s="121"/>
      <c r="D27" s="122"/>
      <c r="E27" s="21" t="s">
        <v>576</v>
      </c>
      <c r="F27" s="58">
        <f>SUM(F28:F33)</f>
        <v>1079.96</v>
      </c>
      <c r="G27" s="58"/>
      <c r="H27" s="58">
        <f>SUM(H28:H33)</f>
        <v>1079.96</v>
      </c>
      <c r="I27" s="58"/>
      <c r="J27" s="22"/>
      <c r="K27" s="23"/>
      <c r="L27" s="58"/>
      <c r="M27" s="22"/>
      <c r="N27" s="23"/>
      <c r="O27" s="58"/>
      <c r="P27" s="58"/>
      <c r="Q27" s="58"/>
      <c r="R27" s="22"/>
      <c r="S27" s="23"/>
      <c r="T27" s="22"/>
    </row>
    <row r="28" spans="1:20" ht="23.25" customHeight="1">
      <c r="A28" s="121" t="s">
        <v>233</v>
      </c>
      <c r="B28" s="121" t="s">
        <v>234</v>
      </c>
      <c r="C28" s="121" t="s">
        <v>278</v>
      </c>
      <c r="D28" s="122" t="s">
        <v>279</v>
      </c>
      <c r="E28" s="125" t="s">
        <v>256</v>
      </c>
      <c r="F28" s="58">
        <v>8.03</v>
      </c>
      <c r="G28" s="58"/>
      <c r="H28" s="58">
        <v>8.03</v>
      </c>
      <c r="I28" s="58"/>
      <c r="J28" s="22"/>
      <c r="K28" s="23"/>
      <c r="L28" s="58"/>
      <c r="M28" s="22"/>
      <c r="N28" s="23"/>
      <c r="O28" s="58"/>
      <c r="P28" s="58"/>
      <c r="Q28" s="58"/>
      <c r="R28" s="22"/>
      <c r="S28" s="23"/>
      <c r="T28" s="22"/>
    </row>
    <row r="29" spans="1:20" ht="23.25" customHeight="1">
      <c r="A29" s="121" t="s">
        <v>280</v>
      </c>
      <c r="B29" s="121" t="s">
        <v>270</v>
      </c>
      <c r="C29" s="121" t="s">
        <v>274</v>
      </c>
      <c r="D29" s="122" t="s">
        <v>279</v>
      </c>
      <c r="E29" s="125" t="s">
        <v>258</v>
      </c>
      <c r="F29" s="58">
        <v>1.17</v>
      </c>
      <c r="G29" s="58"/>
      <c r="H29" s="58">
        <v>1.17</v>
      </c>
      <c r="I29" s="58"/>
      <c r="J29" s="22"/>
      <c r="K29" s="23"/>
      <c r="L29" s="58"/>
      <c r="M29" s="22"/>
      <c r="N29" s="23"/>
      <c r="O29" s="58"/>
      <c r="P29" s="58"/>
      <c r="Q29" s="58"/>
      <c r="R29" s="22"/>
      <c r="S29" s="23"/>
      <c r="T29" s="22"/>
    </row>
    <row r="30" spans="1:20" ht="23.25" customHeight="1">
      <c r="A30" s="121" t="s">
        <v>280</v>
      </c>
      <c r="B30" s="121" t="s">
        <v>270</v>
      </c>
      <c r="C30" s="121" t="s">
        <v>270</v>
      </c>
      <c r="D30" s="122" t="s">
        <v>279</v>
      </c>
      <c r="E30" s="125" t="s">
        <v>259</v>
      </c>
      <c r="F30" s="58">
        <v>112.41</v>
      </c>
      <c r="G30" s="58"/>
      <c r="H30" s="58">
        <v>112.41</v>
      </c>
      <c r="I30" s="58"/>
      <c r="J30" s="22"/>
      <c r="K30" s="23"/>
      <c r="L30" s="58"/>
      <c r="M30" s="22"/>
      <c r="N30" s="23"/>
      <c r="O30" s="58"/>
      <c r="P30" s="58"/>
      <c r="Q30" s="58"/>
      <c r="R30" s="22"/>
      <c r="S30" s="23"/>
      <c r="T30" s="22"/>
    </row>
    <row r="31" spans="1:20" ht="23.25" customHeight="1">
      <c r="A31" s="121" t="s">
        <v>281</v>
      </c>
      <c r="B31" s="121" t="s">
        <v>282</v>
      </c>
      <c r="C31" s="121" t="s">
        <v>274</v>
      </c>
      <c r="D31" s="122" t="s">
        <v>279</v>
      </c>
      <c r="E31" s="125" t="s">
        <v>261</v>
      </c>
      <c r="F31" s="58">
        <v>37.78</v>
      </c>
      <c r="G31" s="58"/>
      <c r="H31" s="58">
        <v>37.78</v>
      </c>
      <c r="I31" s="58"/>
      <c r="J31" s="22"/>
      <c r="K31" s="23"/>
      <c r="L31" s="58"/>
      <c r="M31" s="22"/>
      <c r="N31" s="23"/>
      <c r="O31" s="58"/>
      <c r="P31" s="58"/>
      <c r="Q31" s="58"/>
      <c r="R31" s="22"/>
      <c r="S31" s="23"/>
      <c r="T31" s="22"/>
    </row>
    <row r="32" spans="1:20" ht="23.25" customHeight="1">
      <c r="A32" s="121" t="s">
        <v>283</v>
      </c>
      <c r="B32" s="121" t="s">
        <v>274</v>
      </c>
      <c r="C32" s="121" t="s">
        <v>284</v>
      </c>
      <c r="D32" s="122" t="s">
        <v>279</v>
      </c>
      <c r="E32" s="125" t="s">
        <v>723</v>
      </c>
      <c r="F32" s="58">
        <v>856.32</v>
      </c>
      <c r="G32" s="58"/>
      <c r="H32" s="58">
        <v>856.32</v>
      </c>
      <c r="I32" s="58"/>
      <c r="J32" s="22"/>
      <c r="K32" s="23"/>
      <c r="L32" s="58"/>
      <c r="M32" s="22"/>
      <c r="N32" s="23"/>
      <c r="O32" s="58"/>
      <c r="P32" s="58"/>
      <c r="Q32" s="58"/>
      <c r="R32" s="22"/>
      <c r="S32" s="23"/>
      <c r="T32" s="22"/>
    </row>
    <row r="33" spans="1:20" ht="23.25" customHeight="1">
      <c r="A33" s="121" t="s">
        <v>285</v>
      </c>
      <c r="B33" s="121" t="s">
        <v>274</v>
      </c>
      <c r="C33" s="121" t="s">
        <v>286</v>
      </c>
      <c r="D33" s="122" t="s">
        <v>279</v>
      </c>
      <c r="E33" s="125" t="s">
        <v>119</v>
      </c>
      <c r="F33" s="58">
        <v>64.25</v>
      </c>
      <c r="G33" s="58"/>
      <c r="H33" s="58">
        <v>64.25</v>
      </c>
      <c r="I33" s="58"/>
      <c r="J33" s="22"/>
      <c r="K33" s="23"/>
      <c r="L33" s="58"/>
      <c r="M33" s="22"/>
      <c r="N33" s="23"/>
      <c r="O33" s="58"/>
      <c r="P33" s="58"/>
      <c r="Q33" s="58"/>
      <c r="R33" s="22"/>
      <c r="S33" s="23"/>
      <c r="T33" s="22"/>
    </row>
    <row r="34" spans="1:20" ht="23.25" customHeight="1">
      <c r="A34" s="121"/>
      <c r="B34" s="121"/>
      <c r="C34" s="121"/>
      <c r="D34" s="122"/>
      <c r="E34" s="21" t="s">
        <v>578</v>
      </c>
      <c r="F34" s="58">
        <f>SUM(F35:F40)</f>
        <v>222.25000000000003</v>
      </c>
      <c r="G34" s="58"/>
      <c r="H34" s="58">
        <f>SUM(H35:H40)</f>
        <v>222.25000000000003</v>
      </c>
      <c r="I34" s="58"/>
      <c r="J34" s="22"/>
      <c r="K34" s="23"/>
      <c r="L34" s="58"/>
      <c r="M34" s="22"/>
      <c r="N34" s="23"/>
      <c r="O34" s="58"/>
      <c r="P34" s="58"/>
      <c r="Q34" s="58"/>
      <c r="R34" s="22"/>
      <c r="S34" s="23"/>
      <c r="T34" s="22"/>
    </row>
    <row r="35" spans="1:20" ht="23.25" customHeight="1">
      <c r="A35" s="122" t="s">
        <v>334</v>
      </c>
      <c r="B35" s="121" t="s">
        <v>335</v>
      </c>
      <c r="C35" s="121" t="s">
        <v>336</v>
      </c>
      <c r="D35" s="122" t="s">
        <v>337</v>
      </c>
      <c r="E35" s="125" t="s">
        <v>256</v>
      </c>
      <c r="F35" s="58">
        <v>1.68</v>
      </c>
      <c r="G35" s="58"/>
      <c r="H35" s="58">
        <v>1.68</v>
      </c>
      <c r="I35" s="58"/>
      <c r="J35" s="22"/>
      <c r="K35" s="23"/>
      <c r="L35" s="58"/>
      <c r="M35" s="22"/>
      <c r="N35" s="23"/>
      <c r="O35" s="58"/>
      <c r="P35" s="58"/>
      <c r="Q35" s="58"/>
      <c r="R35" s="22"/>
      <c r="S35" s="23"/>
      <c r="T35" s="22"/>
    </row>
    <row r="36" spans="1:20" ht="23.25" customHeight="1">
      <c r="A36" s="122" t="s">
        <v>338</v>
      </c>
      <c r="B36" s="121" t="s">
        <v>339</v>
      </c>
      <c r="C36" s="121" t="s">
        <v>340</v>
      </c>
      <c r="D36" s="122" t="s">
        <v>337</v>
      </c>
      <c r="E36" s="125" t="s">
        <v>258</v>
      </c>
      <c r="F36" s="58">
        <v>0.19</v>
      </c>
      <c r="G36" s="58"/>
      <c r="H36" s="58">
        <v>0.19</v>
      </c>
      <c r="I36" s="58"/>
      <c r="J36" s="22"/>
      <c r="K36" s="23"/>
      <c r="L36" s="58"/>
      <c r="M36" s="22"/>
      <c r="N36" s="23"/>
      <c r="O36" s="58"/>
      <c r="P36" s="58"/>
      <c r="Q36" s="58"/>
      <c r="R36" s="22"/>
      <c r="S36" s="23"/>
      <c r="T36" s="22"/>
    </row>
    <row r="37" spans="1:20" ht="23.25" customHeight="1">
      <c r="A37" s="122" t="s">
        <v>338</v>
      </c>
      <c r="B37" s="121" t="s">
        <v>339</v>
      </c>
      <c r="C37" s="121" t="s">
        <v>339</v>
      </c>
      <c r="D37" s="122" t="s">
        <v>337</v>
      </c>
      <c r="E37" s="125" t="s">
        <v>259</v>
      </c>
      <c r="F37" s="58">
        <v>23.45</v>
      </c>
      <c r="G37" s="58"/>
      <c r="H37" s="58">
        <v>23.45</v>
      </c>
      <c r="I37" s="58"/>
      <c r="J37" s="22"/>
      <c r="K37" s="23"/>
      <c r="L37" s="58"/>
      <c r="M37" s="22"/>
      <c r="N37" s="23"/>
      <c r="O37" s="58"/>
      <c r="P37" s="58"/>
      <c r="Q37" s="58"/>
      <c r="R37" s="22"/>
      <c r="S37" s="23"/>
      <c r="T37" s="22"/>
    </row>
    <row r="38" spans="1:20" ht="23.25" customHeight="1">
      <c r="A38" s="122" t="s">
        <v>341</v>
      </c>
      <c r="B38" s="121" t="s">
        <v>342</v>
      </c>
      <c r="C38" s="121" t="s">
        <v>340</v>
      </c>
      <c r="D38" s="122" t="s">
        <v>337</v>
      </c>
      <c r="E38" s="125" t="s">
        <v>261</v>
      </c>
      <c r="F38" s="58">
        <v>7.98</v>
      </c>
      <c r="G38" s="58"/>
      <c r="H38" s="58">
        <v>7.98</v>
      </c>
      <c r="I38" s="58"/>
      <c r="J38" s="22"/>
      <c r="K38" s="23"/>
      <c r="L38" s="58"/>
      <c r="M38" s="22"/>
      <c r="N38" s="23"/>
      <c r="O38" s="58"/>
      <c r="P38" s="58"/>
      <c r="Q38" s="58"/>
      <c r="R38" s="22"/>
      <c r="S38" s="23"/>
      <c r="T38" s="22"/>
    </row>
    <row r="39" spans="1:20" ht="23.25" customHeight="1">
      <c r="A39" s="122" t="s">
        <v>343</v>
      </c>
      <c r="B39" s="121" t="s">
        <v>340</v>
      </c>
      <c r="C39" s="121" t="s">
        <v>344</v>
      </c>
      <c r="D39" s="122" t="s">
        <v>337</v>
      </c>
      <c r="E39" s="125" t="s">
        <v>726</v>
      </c>
      <c r="F39" s="58">
        <v>175.55</v>
      </c>
      <c r="G39" s="58"/>
      <c r="H39" s="58">
        <v>175.55</v>
      </c>
      <c r="I39" s="58"/>
      <c r="J39" s="22"/>
      <c r="K39" s="23"/>
      <c r="L39" s="58"/>
      <c r="M39" s="22"/>
      <c r="N39" s="23"/>
      <c r="O39" s="58"/>
      <c r="P39" s="58"/>
      <c r="Q39" s="58"/>
      <c r="R39" s="22"/>
      <c r="S39" s="23"/>
      <c r="T39" s="22"/>
    </row>
    <row r="40" spans="1:20" ht="23.25" customHeight="1">
      <c r="A40" s="122" t="s">
        <v>345</v>
      </c>
      <c r="B40" s="121" t="s">
        <v>340</v>
      </c>
      <c r="C40" s="121" t="s">
        <v>346</v>
      </c>
      <c r="D40" s="122" t="s">
        <v>337</v>
      </c>
      <c r="E40" s="125" t="s">
        <v>119</v>
      </c>
      <c r="F40" s="58">
        <v>13.4</v>
      </c>
      <c r="G40" s="58"/>
      <c r="H40" s="58">
        <v>13.4</v>
      </c>
      <c r="I40" s="58"/>
      <c r="J40" s="22"/>
      <c r="K40" s="23"/>
      <c r="L40" s="58"/>
      <c r="M40" s="22"/>
      <c r="N40" s="23"/>
      <c r="O40" s="58"/>
      <c r="P40" s="58"/>
      <c r="Q40" s="58"/>
      <c r="R40" s="22"/>
      <c r="S40" s="23"/>
      <c r="T40" s="22"/>
    </row>
    <row r="41" spans="1:20" ht="23.25" customHeight="1">
      <c r="A41" s="18"/>
      <c r="B41" s="162"/>
      <c r="C41" s="18"/>
      <c r="D41" s="19"/>
      <c r="E41" s="19" t="s">
        <v>639</v>
      </c>
      <c r="F41" s="163">
        <f>SUM(F42:F47)</f>
        <v>145.7</v>
      </c>
      <c r="G41" s="164"/>
      <c r="H41" s="165">
        <f>SUM(H42:H47)</f>
        <v>145.7</v>
      </c>
      <c r="I41" s="58"/>
      <c r="J41" s="22"/>
      <c r="K41" s="23"/>
      <c r="L41" s="58"/>
      <c r="M41" s="22"/>
      <c r="N41" s="23"/>
      <c r="O41" s="58"/>
      <c r="P41" s="58"/>
      <c r="Q41" s="58"/>
      <c r="R41" s="22"/>
      <c r="S41" s="23"/>
      <c r="T41" s="22"/>
    </row>
    <row r="42" spans="1:20" ht="23.25" customHeight="1">
      <c r="A42" s="21" t="s">
        <v>233</v>
      </c>
      <c r="B42" s="21" t="s">
        <v>234</v>
      </c>
      <c r="C42" s="21" t="s">
        <v>278</v>
      </c>
      <c r="D42" s="21" t="s">
        <v>633</v>
      </c>
      <c r="E42" s="148" t="s">
        <v>634</v>
      </c>
      <c r="F42" s="58">
        <v>1.02</v>
      </c>
      <c r="G42" s="58"/>
      <c r="H42" s="58">
        <v>1.02</v>
      </c>
      <c r="I42" s="58"/>
      <c r="J42" s="22"/>
      <c r="K42" s="23"/>
      <c r="L42" s="58"/>
      <c r="M42" s="22"/>
      <c r="N42" s="23"/>
      <c r="O42" s="58"/>
      <c r="P42" s="58"/>
      <c r="Q42" s="58"/>
      <c r="R42" s="22"/>
      <c r="S42" s="23"/>
      <c r="T42" s="22"/>
    </row>
    <row r="43" spans="1:20" ht="23.25" customHeight="1">
      <c r="A43" s="21" t="s">
        <v>237</v>
      </c>
      <c r="B43" s="21" t="s">
        <v>241</v>
      </c>
      <c r="C43" s="21" t="s">
        <v>240</v>
      </c>
      <c r="D43" s="21" t="s">
        <v>633</v>
      </c>
      <c r="E43" s="166" t="s">
        <v>635</v>
      </c>
      <c r="F43" s="58">
        <v>4.68</v>
      </c>
      <c r="G43" s="58"/>
      <c r="H43" s="58">
        <v>4.68</v>
      </c>
      <c r="I43" s="58"/>
      <c r="J43" s="22"/>
      <c r="K43" s="23"/>
      <c r="L43" s="58"/>
      <c r="M43" s="22"/>
      <c r="N43" s="23"/>
      <c r="O43" s="58"/>
      <c r="P43" s="58"/>
      <c r="Q43" s="58"/>
      <c r="R43" s="22"/>
      <c r="S43" s="23"/>
      <c r="T43" s="22"/>
    </row>
    <row r="44" spans="1:20" ht="23.25" customHeight="1">
      <c r="A44" s="21" t="s">
        <v>237</v>
      </c>
      <c r="B44" s="21" t="s">
        <v>241</v>
      </c>
      <c r="C44" s="21" t="s">
        <v>241</v>
      </c>
      <c r="D44" s="21" t="s">
        <v>633</v>
      </c>
      <c r="E44" s="166" t="s">
        <v>636</v>
      </c>
      <c r="F44" s="58">
        <v>14.24</v>
      </c>
      <c r="G44" s="58"/>
      <c r="H44" s="58">
        <v>14.24</v>
      </c>
      <c r="I44" s="58"/>
      <c r="J44" s="22"/>
      <c r="K44" s="23"/>
      <c r="L44" s="58"/>
      <c r="M44" s="22"/>
      <c r="N44" s="23"/>
      <c r="O44" s="58"/>
      <c r="P44" s="58"/>
      <c r="Q44" s="58"/>
      <c r="R44" s="22"/>
      <c r="S44" s="23"/>
      <c r="T44" s="22"/>
    </row>
    <row r="45" spans="1:20" ht="23.25" customHeight="1">
      <c r="A45" s="21" t="s">
        <v>242</v>
      </c>
      <c r="B45" s="21" t="s">
        <v>243</v>
      </c>
      <c r="C45" s="21" t="s">
        <v>240</v>
      </c>
      <c r="D45" s="21" t="s">
        <v>633</v>
      </c>
      <c r="E45" s="166" t="s">
        <v>637</v>
      </c>
      <c r="F45" s="58">
        <v>5.01</v>
      </c>
      <c r="G45" s="58"/>
      <c r="H45" s="58">
        <v>5.01</v>
      </c>
      <c r="I45" s="58"/>
      <c r="J45" s="22"/>
      <c r="K45" s="23"/>
      <c r="L45" s="58"/>
      <c r="M45" s="22"/>
      <c r="N45" s="23"/>
      <c r="O45" s="58"/>
      <c r="P45" s="58"/>
      <c r="Q45" s="58"/>
      <c r="R45" s="22"/>
      <c r="S45" s="23"/>
      <c r="T45" s="22"/>
    </row>
    <row r="46" spans="1:20" ht="23.25" customHeight="1">
      <c r="A46" s="21" t="s">
        <v>248</v>
      </c>
      <c r="B46" s="21" t="s">
        <v>240</v>
      </c>
      <c r="C46" s="21" t="s">
        <v>249</v>
      </c>
      <c r="D46" s="21" t="s">
        <v>633</v>
      </c>
      <c r="E46" s="166" t="s">
        <v>727</v>
      </c>
      <c r="F46" s="58">
        <v>112.6</v>
      </c>
      <c r="G46" s="58"/>
      <c r="H46" s="58">
        <v>112.6</v>
      </c>
      <c r="I46" s="58"/>
      <c r="J46" s="22"/>
      <c r="K46" s="23"/>
      <c r="L46" s="58"/>
      <c r="M46" s="22"/>
      <c r="N46" s="23"/>
      <c r="O46" s="58"/>
      <c r="P46" s="58"/>
      <c r="Q46" s="58"/>
      <c r="R46" s="22"/>
      <c r="S46" s="23"/>
      <c r="T46" s="22"/>
    </row>
    <row r="47" spans="1:20" ht="23.25" customHeight="1">
      <c r="A47" s="21" t="s">
        <v>255</v>
      </c>
      <c r="B47" s="21" t="s">
        <v>240</v>
      </c>
      <c r="C47" s="21" t="s">
        <v>244</v>
      </c>
      <c r="D47" s="21" t="s">
        <v>633</v>
      </c>
      <c r="E47" s="166" t="s">
        <v>638</v>
      </c>
      <c r="F47" s="58">
        <v>8.15</v>
      </c>
      <c r="G47" s="58"/>
      <c r="H47" s="58">
        <v>8.15</v>
      </c>
      <c r="I47" s="58"/>
      <c r="J47" s="22"/>
      <c r="K47" s="23"/>
      <c r="L47" s="58"/>
      <c r="M47" s="22"/>
      <c r="N47" s="23"/>
      <c r="O47" s="58"/>
      <c r="P47" s="58"/>
      <c r="Q47" s="58"/>
      <c r="R47" s="22"/>
      <c r="S47" s="23"/>
      <c r="T47" s="22"/>
    </row>
    <row r="48" spans="1:20" ht="23.25" customHeight="1">
      <c r="A48" s="18"/>
      <c r="B48" s="162"/>
      <c r="C48" s="18"/>
      <c r="D48" s="19"/>
      <c r="E48" s="167" t="s">
        <v>640</v>
      </c>
      <c r="F48" s="165">
        <f>SUM(F49:F54)</f>
        <v>136.88</v>
      </c>
      <c r="G48" s="144"/>
      <c r="H48" s="165">
        <f>SUM(H49:H54)</f>
        <v>136.88</v>
      </c>
      <c r="I48" s="58"/>
      <c r="J48" s="22"/>
      <c r="K48" s="23"/>
      <c r="L48" s="58"/>
      <c r="M48" s="22"/>
      <c r="N48" s="23"/>
      <c r="O48" s="58"/>
      <c r="P48" s="58"/>
      <c r="Q48" s="58"/>
      <c r="R48" s="22"/>
      <c r="S48" s="23"/>
      <c r="T48" s="22"/>
    </row>
    <row r="49" spans="1:20" ht="23.25" customHeight="1">
      <c r="A49" s="21" t="s">
        <v>233</v>
      </c>
      <c r="B49" s="21" t="s">
        <v>234</v>
      </c>
      <c r="C49" s="21" t="s">
        <v>278</v>
      </c>
      <c r="D49" s="21" t="s">
        <v>641</v>
      </c>
      <c r="E49" s="148" t="s">
        <v>634</v>
      </c>
      <c r="F49" s="58">
        <v>1.02</v>
      </c>
      <c r="G49" s="58"/>
      <c r="H49" s="58">
        <v>1.02</v>
      </c>
      <c r="I49" s="58"/>
      <c r="J49" s="22"/>
      <c r="K49" s="23"/>
      <c r="L49" s="58"/>
      <c r="M49" s="22"/>
      <c r="N49" s="23"/>
      <c r="O49" s="58"/>
      <c r="P49" s="58"/>
      <c r="Q49" s="58"/>
      <c r="R49" s="22"/>
      <c r="S49" s="23"/>
      <c r="T49" s="22"/>
    </row>
    <row r="50" spans="1:20" ht="23.25" customHeight="1">
      <c r="A50" s="21" t="s">
        <v>237</v>
      </c>
      <c r="B50" s="21" t="s">
        <v>241</v>
      </c>
      <c r="C50" s="21" t="s">
        <v>240</v>
      </c>
      <c r="D50" s="21" t="s">
        <v>641</v>
      </c>
      <c r="E50" s="166" t="s">
        <v>635</v>
      </c>
      <c r="F50" s="58">
        <v>1.05</v>
      </c>
      <c r="G50" s="58"/>
      <c r="H50" s="58">
        <v>1.05</v>
      </c>
      <c r="I50" s="58"/>
      <c r="J50" s="22"/>
      <c r="K50" s="23"/>
      <c r="L50" s="58"/>
      <c r="M50" s="22"/>
      <c r="N50" s="23"/>
      <c r="O50" s="58"/>
      <c r="P50" s="58"/>
      <c r="Q50" s="58"/>
      <c r="R50" s="22"/>
      <c r="S50" s="23"/>
      <c r="T50" s="22"/>
    </row>
    <row r="51" spans="1:20" ht="23.25" customHeight="1">
      <c r="A51" s="21" t="s">
        <v>237</v>
      </c>
      <c r="B51" s="21" t="s">
        <v>241</v>
      </c>
      <c r="C51" s="21" t="s">
        <v>241</v>
      </c>
      <c r="D51" s="21" t="s">
        <v>641</v>
      </c>
      <c r="E51" s="166" t="s">
        <v>636</v>
      </c>
      <c r="F51" s="58">
        <v>14.3</v>
      </c>
      <c r="G51" s="58"/>
      <c r="H51" s="58">
        <v>14.3</v>
      </c>
      <c r="I51" s="58"/>
      <c r="J51" s="22"/>
      <c r="K51" s="23"/>
      <c r="L51" s="58"/>
      <c r="M51" s="22"/>
      <c r="N51" s="23"/>
      <c r="O51" s="58"/>
      <c r="P51" s="58"/>
      <c r="Q51" s="58"/>
      <c r="R51" s="22"/>
      <c r="S51" s="23"/>
      <c r="T51" s="22"/>
    </row>
    <row r="52" spans="1:20" ht="23.25" customHeight="1">
      <c r="A52" s="21" t="s">
        <v>242</v>
      </c>
      <c r="B52" s="21" t="s">
        <v>243</v>
      </c>
      <c r="C52" s="21" t="s">
        <v>240</v>
      </c>
      <c r="D52" s="21" t="s">
        <v>641</v>
      </c>
      <c r="E52" s="166" t="s">
        <v>637</v>
      </c>
      <c r="F52" s="87">
        <v>5.05</v>
      </c>
      <c r="G52" s="58"/>
      <c r="H52" s="87">
        <v>5.05</v>
      </c>
      <c r="I52" s="58"/>
      <c r="J52" s="22"/>
      <c r="K52" s="23"/>
      <c r="L52" s="58"/>
      <c r="M52" s="22"/>
      <c r="N52" s="23"/>
      <c r="O52" s="58"/>
      <c r="P52" s="58"/>
      <c r="Q52" s="58"/>
      <c r="R52" s="22"/>
      <c r="S52" s="23"/>
      <c r="T52" s="22"/>
    </row>
    <row r="53" spans="1:20" ht="23.25" customHeight="1">
      <c r="A53" s="21" t="s">
        <v>248</v>
      </c>
      <c r="B53" s="21" t="s">
        <v>240</v>
      </c>
      <c r="C53" s="21" t="s">
        <v>249</v>
      </c>
      <c r="D53" s="21" t="s">
        <v>641</v>
      </c>
      <c r="E53" s="166" t="s">
        <v>720</v>
      </c>
      <c r="F53" s="87">
        <v>107.28</v>
      </c>
      <c r="G53" s="58"/>
      <c r="H53" s="87">
        <v>107.28</v>
      </c>
      <c r="I53" s="58"/>
      <c r="J53" s="22"/>
      <c r="K53" s="23"/>
      <c r="L53" s="58"/>
      <c r="M53" s="22"/>
      <c r="N53" s="23"/>
      <c r="O53" s="58"/>
      <c r="P53" s="58"/>
      <c r="Q53" s="58"/>
      <c r="R53" s="22"/>
      <c r="S53" s="23"/>
      <c r="T53" s="22"/>
    </row>
    <row r="54" spans="1:20" ht="23.25" customHeight="1">
      <c r="A54" s="21" t="s">
        <v>255</v>
      </c>
      <c r="B54" s="21" t="s">
        <v>240</v>
      </c>
      <c r="C54" s="21" t="s">
        <v>244</v>
      </c>
      <c r="D54" s="21" t="s">
        <v>641</v>
      </c>
      <c r="E54" s="166" t="s">
        <v>638</v>
      </c>
      <c r="F54" s="87">
        <v>8.18</v>
      </c>
      <c r="G54" s="58"/>
      <c r="H54" s="87">
        <v>8.18</v>
      </c>
      <c r="I54" s="58"/>
      <c r="J54" s="22"/>
      <c r="K54" s="23"/>
      <c r="L54" s="58"/>
      <c r="M54" s="22"/>
      <c r="N54" s="23"/>
      <c r="O54" s="58"/>
      <c r="P54" s="58"/>
      <c r="Q54" s="58"/>
      <c r="R54" s="22"/>
      <c r="S54" s="23"/>
      <c r="T54" s="22"/>
    </row>
    <row r="55" spans="1:20" ht="23.25" customHeight="1">
      <c r="A55" s="21"/>
      <c r="B55" s="21"/>
      <c r="C55" s="21"/>
      <c r="D55" s="21"/>
      <c r="E55" s="21"/>
      <c r="F55" s="58"/>
      <c r="G55" s="58"/>
      <c r="H55" s="58"/>
      <c r="I55" s="58"/>
      <c r="J55" s="22"/>
      <c r="K55" s="23"/>
      <c r="L55" s="58"/>
      <c r="M55" s="22"/>
      <c r="N55" s="23"/>
      <c r="O55" s="58"/>
      <c r="P55" s="58"/>
      <c r="Q55" s="58"/>
      <c r="R55" s="22"/>
      <c r="S55" s="23"/>
      <c r="T55" s="22"/>
    </row>
    <row r="56" spans="1:20" ht="23.25" customHeight="1">
      <c r="A56" s="21"/>
      <c r="B56" s="21"/>
      <c r="C56" s="21"/>
      <c r="D56" s="21"/>
      <c r="E56" s="21"/>
      <c r="F56" s="58"/>
      <c r="G56" s="58"/>
      <c r="H56" s="58"/>
      <c r="I56" s="58"/>
      <c r="J56" s="22"/>
      <c r="K56" s="23"/>
      <c r="L56" s="58"/>
      <c r="M56" s="22"/>
      <c r="N56" s="23"/>
      <c r="O56" s="58"/>
      <c r="P56" s="58"/>
      <c r="Q56" s="58"/>
      <c r="R56" s="22"/>
      <c r="S56" s="23"/>
      <c r="T56" s="22"/>
    </row>
    <row r="57" spans="1:20" ht="23.25" customHeight="1">
      <c r="A57" s="21"/>
      <c r="B57" s="21"/>
      <c r="C57" s="21"/>
      <c r="D57" s="21"/>
      <c r="E57" s="21"/>
      <c r="F57" s="58"/>
      <c r="G57" s="58"/>
      <c r="H57" s="58"/>
      <c r="I57" s="58"/>
      <c r="J57" s="22"/>
      <c r="K57" s="23"/>
      <c r="L57" s="58"/>
      <c r="M57" s="22"/>
      <c r="N57" s="23"/>
      <c r="O57" s="58"/>
      <c r="P57" s="58"/>
      <c r="Q57" s="58"/>
      <c r="R57" s="22"/>
      <c r="S57" s="23"/>
      <c r="T57" s="22"/>
    </row>
    <row r="58" spans="1:20" ht="23.25" customHeight="1">
      <c r="A58" s="21"/>
      <c r="B58" s="21"/>
      <c r="C58" s="21"/>
      <c r="D58" s="21"/>
      <c r="E58" s="21"/>
      <c r="F58" s="58"/>
      <c r="G58" s="58"/>
      <c r="H58" s="58"/>
      <c r="I58" s="58"/>
      <c r="J58" s="22"/>
      <c r="K58" s="23"/>
      <c r="L58" s="58"/>
      <c r="M58" s="22"/>
      <c r="N58" s="23"/>
      <c r="O58" s="58"/>
      <c r="P58" s="58"/>
      <c r="Q58" s="58"/>
      <c r="R58" s="22"/>
      <c r="S58" s="23"/>
      <c r="T58" s="22"/>
    </row>
    <row r="59" spans="1:20" ht="23.25" customHeight="1">
      <c r="A59" s="21"/>
      <c r="B59" s="21"/>
      <c r="C59" s="21"/>
      <c r="D59" s="21"/>
      <c r="E59" s="21"/>
      <c r="F59" s="58"/>
      <c r="G59" s="58"/>
      <c r="H59" s="58"/>
      <c r="I59" s="58"/>
      <c r="J59" s="22"/>
      <c r="K59" s="23"/>
      <c r="L59" s="58"/>
      <c r="M59" s="22"/>
      <c r="N59" s="23"/>
      <c r="O59" s="58"/>
      <c r="P59" s="58"/>
      <c r="Q59" s="58"/>
      <c r="R59" s="22"/>
      <c r="S59" s="23"/>
      <c r="T59" s="22"/>
    </row>
    <row r="60" spans="1:20" ht="23.25" customHeight="1">
      <c r="A60" s="21"/>
      <c r="B60" s="21"/>
      <c r="C60" s="21"/>
      <c r="D60" s="21"/>
      <c r="E60" s="21"/>
      <c r="F60" s="58"/>
      <c r="G60" s="58"/>
      <c r="H60" s="58"/>
      <c r="I60" s="58"/>
      <c r="J60" s="22"/>
      <c r="K60" s="23"/>
      <c r="L60" s="58"/>
      <c r="M60" s="22"/>
      <c r="N60" s="23"/>
      <c r="O60" s="58"/>
      <c r="P60" s="58"/>
      <c r="Q60" s="58"/>
      <c r="R60" s="22"/>
      <c r="S60" s="23"/>
      <c r="T60" s="22"/>
    </row>
  </sheetData>
  <sheetProtection/>
  <mergeCells count="20">
    <mergeCell ref="G5:G7"/>
    <mergeCell ref="H5:H7"/>
    <mergeCell ref="I5:I7"/>
    <mergeCell ref="J5:J7"/>
    <mergeCell ref="O6:O7"/>
    <mergeCell ref="P6:P7"/>
    <mergeCell ref="K6:K7"/>
    <mergeCell ref="L6:L7"/>
    <mergeCell ref="M5:M7"/>
    <mergeCell ref="N6:N7"/>
    <mergeCell ref="Q6:Q7"/>
    <mergeCell ref="R6:R7"/>
    <mergeCell ref="A1:D1"/>
    <mergeCell ref="A3:T3"/>
    <mergeCell ref="K5:L5"/>
    <mergeCell ref="D6:D7"/>
    <mergeCell ref="E6:E7"/>
    <mergeCell ref="F5:F7"/>
    <mergeCell ref="S5:S7"/>
    <mergeCell ref="T5:T7"/>
  </mergeCells>
  <printOptions horizontalCentered="1"/>
  <pageMargins left="0.43" right="0.39" top="0.71" bottom="0.63"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L58"/>
  <sheetViews>
    <sheetView zoomScalePageLayoutView="0" workbookViewId="0" topLeftCell="A4">
      <selection activeCell="H17" sqref="H17"/>
    </sheetView>
  </sheetViews>
  <sheetFormatPr defaultColWidth="6.875" defaultRowHeight="12.75" customHeight="1"/>
  <cols>
    <col min="1" max="3" width="4.75390625" style="2" customWidth="1"/>
    <col min="4" max="4" width="9.125" style="2" customWidth="1"/>
    <col min="5" max="5" width="40.25390625" style="2" customWidth="1"/>
    <col min="6" max="10" width="12.75390625" style="2" customWidth="1"/>
    <col min="11" max="12" width="8.00390625" style="2" customWidth="1"/>
    <col min="13" max="16384" width="6.875" style="2" customWidth="1"/>
  </cols>
  <sheetData>
    <row r="1" spans="1:4" ht="24" customHeight="1">
      <c r="A1" s="184"/>
      <c r="B1" s="184"/>
      <c r="C1" s="184"/>
      <c r="D1" s="184"/>
    </row>
    <row r="2" spans="1:10" ht="19.5" customHeight="1">
      <c r="A2" s="36"/>
      <c r="B2" s="102"/>
      <c r="C2" s="102"/>
      <c r="D2" s="102"/>
      <c r="E2" s="102"/>
      <c r="F2" s="102"/>
      <c r="G2" s="102"/>
      <c r="H2" s="102"/>
      <c r="I2" s="102"/>
      <c r="J2" s="106" t="s">
        <v>57</v>
      </c>
    </row>
    <row r="3" spans="1:10" ht="19.5" customHeight="1">
      <c r="A3" s="185" t="s">
        <v>58</v>
      </c>
      <c r="B3" s="185"/>
      <c r="C3" s="185"/>
      <c r="D3" s="185"/>
      <c r="E3" s="185"/>
      <c r="F3" s="185"/>
      <c r="G3" s="185"/>
      <c r="H3" s="185"/>
      <c r="I3" s="185"/>
      <c r="J3" s="185"/>
    </row>
    <row r="4" spans="1:12" ht="19.5" customHeight="1">
      <c r="A4" s="7" t="s">
        <v>631</v>
      </c>
      <c r="B4" s="68"/>
      <c r="C4" s="68"/>
      <c r="D4" s="68"/>
      <c r="E4" s="68"/>
      <c r="F4" s="103"/>
      <c r="G4" s="103"/>
      <c r="H4" s="103"/>
      <c r="I4" s="103"/>
      <c r="J4" s="8" t="s">
        <v>4</v>
      </c>
      <c r="K4" s="28"/>
      <c r="L4" s="28"/>
    </row>
    <row r="5" spans="1:12" ht="19.5" customHeight="1">
      <c r="A5" s="78" t="s">
        <v>33</v>
      </c>
      <c r="B5" s="78"/>
      <c r="C5" s="78"/>
      <c r="D5" s="78"/>
      <c r="E5" s="78"/>
      <c r="F5" s="181" t="s">
        <v>34</v>
      </c>
      <c r="G5" s="181" t="s">
        <v>59</v>
      </c>
      <c r="H5" s="180" t="s">
        <v>60</v>
      </c>
      <c r="I5" s="180" t="s">
        <v>61</v>
      </c>
      <c r="J5" s="180" t="s">
        <v>62</v>
      </c>
      <c r="K5" s="28"/>
      <c r="L5" s="28"/>
    </row>
    <row r="6" spans="1:12" ht="19.5" customHeight="1">
      <c r="A6" s="78" t="s">
        <v>44</v>
      </c>
      <c r="B6" s="78"/>
      <c r="C6" s="78"/>
      <c r="D6" s="180" t="s">
        <v>45</v>
      </c>
      <c r="E6" s="180" t="s">
        <v>63</v>
      </c>
      <c r="F6" s="181"/>
      <c r="G6" s="181"/>
      <c r="H6" s="180"/>
      <c r="I6" s="180"/>
      <c r="J6" s="180"/>
      <c r="K6" s="28"/>
      <c r="L6" s="28"/>
    </row>
    <row r="7" spans="1:12" ht="20.25" customHeight="1">
      <c r="A7" s="104" t="s">
        <v>54</v>
      </c>
      <c r="B7" s="104" t="s">
        <v>55</v>
      </c>
      <c r="C7" s="79" t="s">
        <v>56</v>
      </c>
      <c r="D7" s="180"/>
      <c r="E7" s="180"/>
      <c r="F7" s="181"/>
      <c r="G7" s="181"/>
      <c r="H7" s="180"/>
      <c r="I7" s="180"/>
      <c r="J7" s="180"/>
      <c r="K7" s="28"/>
      <c r="L7" s="28"/>
    </row>
    <row r="8" spans="1:12" ht="20.25" customHeight="1">
      <c r="A8" s="104"/>
      <c r="B8" s="104"/>
      <c r="C8" s="79"/>
      <c r="D8" s="138"/>
      <c r="E8" s="19" t="s">
        <v>333</v>
      </c>
      <c r="F8" s="174">
        <f>F9+F27+F34+F41+F48</f>
        <v>2360.63</v>
      </c>
      <c r="G8" s="174">
        <f>G9+G27+G34+G41+G48</f>
        <v>2158.63</v>
      </c>
      <c r="H8" s="174">
        <f>H9+H27+H34+H41+H48</f>
        <v>202</v>
      </c>
      <c r="I8" s="138"/>
      <c r="J8" s="138"/>
      <c r="K8" s="28"/>
      <c r="L8" s="28"/>
    </row>
    <row r="9" spans="1:12" ht="20.25" customHeight="1">
      <c r="A9" s="104"/>
      <c r="B9" s="104"/>
      <c r="C9" s="79"/>
      <c r="D9" s="138"/>
      <c r="E9" s="21" t="s">
        <v>590</v>
      </c>
      <c r="F9" s="174">
        <f>SUM(F10:F26)</f>
        <v>775.8400000000001</v>
      </c>
      <c r="G9" s="175">
        <f>SUM(G10:G26)</f>
        <v>573.8400000000001</v>
      </c>
      <c r="H9" s="176">
        <f>SUM(H10:H26)</f>
        <v>202</v>
      </c>
      <c r="I9" s="138"/>
      <c r="J9" s="138"/>
      <c r="K9" s="28"/>
      <c r="L9" s="28"/>
    </row>
    <row r="10" spans="1:10" ht="20.25" customHeight="1">
      <c r="A10" s="121" t="s">
        <v>233</v>
      </c>
      <c r="B10" s="121" t="s">
        <v>234</v>
      </c>
      <c r="C10" s="121" t="s">
        <v>235</v>
      </c>
      <c r="D10" s="122" t="s">
        <v>236</v>
      </c>
      <c r="E10" s="125" t="s">
        <v>256</v>
      </c>
      <c r="F10" s="130">
        <f>SUM(G10:H10)</f>
        <v>3.37</v>
      </c>
      <c r="G10" s="58">
        <v>3.37</v>
      </c>
      <c r="H10" s="105"/>
      <c r="I10" s="105"/>
      <c r="J10" s="105"/>
    </row>
    <row r="11" spans="1:10" ht="20.25" customHeight="1">
      <c r="A11" s="121" t="s">
        <v>237</v>
      </c>
      <c r="B11" s="121" t="s">
        <v>238</v>
      </c>
      <c r="C11" s="121" t="s">
        <v>239</v>
      </c>
      <c r="D11" s="122" t="s">
        <v>236</v>
      </c>
      <c r="E11" s="125" t="s">
        <v>257</v>
      </c>
      <c r="F11" s="130">
        <f aca="true" t="shared" si="0" ref="F11:F32">SUM(G11:H11)</f>
        <v>3.03</v>
      </c>
      <c r="G11" s="58">
        <v>3.03</v>
      </c>
      <c r="H11" s="105"/>
      <c r="I11" s="105"/>
      <c r="J11" s="105"/>
    </row>
    <row r="12" spans="1:10" ht="20.25" customHeight="1">
      <c r="A12" s="121" t="s">
        <v>237</v>
      </c>
      <c r="B12" s="121" t="s">
        <v>238</v>
      </c>
      <c r="C12" s="121" t="s">
        <v>240</v>
      </c>
      <c r="D12" s="122" t="s">
        <v>236</v>
      </c>
      <c r="E12" s="125" t="s">
        <v>258</v>
      </c>
      <c r="F12" s="130">
        <f t="shared" si="0"/>
        <v>121.87</v>
      </c>
      <c r="G12" s="58">
        <v>121.87</v>
      </c>
      <c r="H12" s="105"/>
      <c r="I12" s="105"/>
      <c r="J12" s="105"/>
    </row>
    <row r="13" spans="1:10" ht="20.25" customHeight="1">
      <c r="A13" s="121" t="s">
        <v>237</v>
      </c>
      <c r="B13" s="121" t="s">
        <v>238</v>
      </c>
      <c r="C13" s="121" t="s">
        <v>241</v>
      </c>
      <c r="D13" s="122" t="s">
        <v>236</v>
      </c>
      <c r="E13" s="125" t="s">
        <v>259</v>
      </c>
      <c r="F13" s="130">
        <f t="shared" si="0"/>
        <v>47.21</v>
      </c>
      <c r="G13" s="58">
        <v>47.21</v>
      </c>
      <c r="H13" s="105"/>
      <c r="I13" s="105"/>
      <c r="J13" s="105"/>
    </row>
    <row r="14" spans="1:10" ht="20.25" customHeight="1">
      <c r="A14" s="121" t="s">
        <v>242</v>
      </c>
      <c r="B14" s="121" t="s">
        <v>243</v>
      </c>
      <c r="C14" s="121" t="s">
        <v>244</v>
      </c>
      <c r="D14" s="122" t="s">
        <v>236</v>
      </c>
      <c r="E14" s="125" t="s">
        <v>260</v>
      </c>
      <c r="F14" s="130">
        <f t="shared" si="0"/>
        <v>4</v>
      </c>
      <c r="G14" s="58">
        <v>4</v>
      </c>
      <c r="H14" s="105"/>
      <c r="I14" s="105"/>
      <c r="J14" s="105"/>
    </row>
    <row r="15" spans="1:10" ht="20.25" customHeight="1">
      <c r="A15" s="121" t="s">
        <v>242</v>
      </c>
      <c r="B15" s="121" t="s">
        <v>243</v>
      </c>
      <c r="C15" s="121" t="s">
        <v>240</v>
      </c>
      <c r="D15" s="122" t="s">
        <v>236</v>
      </c>
      <c r="E15" s="125" t="s">
        <v>261</v>
      </c>
      <c r="F15" s="130">
        <f t="shared" si="0"/>
        <v>10.99</v>
      </c>
      <c r="G15" s="58">
        <v>10.99</v>
      </c>
      <c r="H15" s="105"/>
      <c r="I15" s="105"/>
      <c r="J15" s="105"/>
    </row>
    <row r="16" spans="1:10" ht="20.25" customHeight="1">
      <c r="A16" s="121" t="s">
        <v>269</v>
      </c>
      <c r="B16" s="121" t="s">
        <v>270</v>
      </c>
      <c r="C16" s="121" t="s">
        <v>274</v>
      </c>
      <c r="D16" s="122" t="s">
        <v>272</v>
      </c>
      <c r="E16" s="125" t="s">
        <v>275</v>
      </c>
      <c r="F16" s="130">
        <f t="shared" si="0"/>
        <v>7.5</v>
      </c>
      <c r="G16" s="58"/>
      <c r="H16" s="58">
        <v>7.5</v>
      </c>
      <c r="I16" s="105"/>
      <c r="J16" s="105"/>
    </row>
    <row r="17" spans="1:10" ht="20.25" customHeight="1">
      <c r="A17" s="121" t="s">
        <v>269</v>
      </c>
      <c r="B17" s="121" t="s">
        <v>270</v>
      </c>
      <c r="C17" s="121" t="s">
        <v>271</v>
      </c>
      <c r="D17" s="122" t="s">
        <v>272</v>
      </c>
      <c r="E17" s="125" t="s">
        <v>273</v>
      </c>
      <c r="F17" s="130">
        <f t="shared" si="0"/>
        <v>10</v>
      </c>
      <c r="G17" s="105"/>
      <c r="H17" s="58">
        <v>10</v>
      </c>
      <c r="I17" s="105"/>
      <c r="J17" s="105"/>
    </row>
    <row r="18" spans="1:10" ht="20.25" customHeight="1">
      <c r="A18" s="121" t="s">
        <v>245</v>
      </c>
      <c r="B18" s="121" t="s">
        <v>246</v>
      </c>
      <c r="C18" s="121" t="s">
        <v>247</v>
      </c>
      <c r="D18" s="122" t="s">
        <v>236</v>
      </c>
      <c r="E18" s="125" t="s">
        <v>262</v>
      </c>
      <c r="F18" s="130">
        <f t="shared" si="0"/>
        <v>10</v>
      </c>
      <c r="G18" s="105"/>
      <c r="H18" s="58">
        <v>10</v>
      </c>
      <c r="I18" s="105"/>
      <c r="J18" s="105"/>
    </row>
    <row r="19" spans="1:10" ht="20.25" customHeight="1">
      <c r="A19" s="121" t="s">
        <v>248</v>
      </c>
      <c r="B19" s="121" t="s">
        <v>240</v>
      </c>
      <c r="C19" s="121" t="s">
        <v>244</v>
      </c>
      <c r="D19" s="122" t="s">
        <v>236</v>
      </c>
      <c r="E19" s="125" t="s">
        <v>263</v>
      </c>
      <c r="F19" s="130">
        <f t="shared" si="0"/>
        <v>152.35</v>
      </c>
      <c r="G19" s="58">
        <v>152.35</v>
      </c>
      <c r="H19" s="105"/>
      <c r="I19" s="105"/>
      <c r="J19" s="105"/>
    </row>
    <row r="20" spans="1:10" ht="20.25" customHeight="1">
      <c r="A20" s="123" t="s">
        <v>248</v>
      </c>
      <c r="B20" s="121" t="s">
        <v>240</v>
      </c>
      <c r="C20" s="121" t="s">
        <v>240</v>
      </c>
      <c r="D20" s="124" t="s">
        <v>236</v>
      </c>
      <c r="E20" s="126" t="s">
        <v>264</v>
      </c>
      <c r="F20" s="130">
        <f t="shared" si="0"/>
        <v>19.5</v>
      </c>
      <c r="G20" s="58"/>
      <c r="H20" s="58">
        <v>19.5</v>
      </c>
      <c r="I20" s="105"/>
      <c r="J20" s="105"/>
    </row>
    <row r="21" spans="1:10" ht="20.25" customHeight="1">
      <c r="A21" s="121" t="s">
        <v>248</v>
      </c>
      <c r="B21" s="121" t="s">
        <v>240</v>
      </c>
      <c r="C21" s="121" t="s">
        <v>249</v>
      </c>
      <c r="D21" s="122" t="s">
        <v>236</v>
      </c>
      <c r="E21" s="125" t="s">
        <v>721</v>
      </c>
      <c r="F21" s="130">
        <f t="shared" si="0"/>
        <v>204.07</v>
      </c>
      <c r="G21" s="58">
        <v>204.07</v>
      </c>
      <c r="H21" s="105"/>
      <c r="I21" s="105"/>
      <c r="J21" s="105"/>
    </row>
    <row r="22" spans="1:10" ht="20.25" customHeight="1">
      <c r="A22" s="123" t="s">
        <v>250</v>
      </c>
      <c r="B22" s="123" t="s">
        <v>240</v>
      </c>
      <c r="C22" s="123" t="s">
        <v>241</v>
      </c>
      <c r="D22" s="124" t="s">
        <v>236</v>
      </c>
      <c r="E22" s="123" t="s">
        <v>265</v>
      </c>
      <c r="F22" s="130">
        <f t="shared" si="0"/>
        <v>45</v>
      </c>
      <c r="H22" s="58">
        <v>45</v>
      </c>
      <c r="I22" s="105"/>
      <c r="J22" s="105"/>
    </row>
    <row r="23" spans="1:10" ht="20.25" customHeight="1">
      <c r="A23" s="123" t="s">
        <v>251</v>
      </c>
      <c r="B23" s="123" t="s">
        <v>240</v>
      </c>
      <c r="C23" s="123" t="s">
        <v>246</v>
      </c>
      <c r="D23" s="124" t="s">
        <v>236</v>
      </c>
      <c r="E23" s="123" t="s">
        <v>268</v>
      </c>
      <c r="F23" s="130">
        <f t="shared" si="0"/>
        <v>6</v>
      </c>
      <c r="G23" s="58"/>
      <c r="H23" s="58">
        <v>6</v>
      </c>
      <c r="I23" s="105"/>
      <c r="J23" s="105"/>
    </row>
    <row r="24" spans="1:10" ht="20.25" customHeight="1">
      <c r="A24" s="123" t="s">
        <v>252</v>
      </c>
      <c r="B24" s="123" t="s">
        <v>240</v>
      </c>
      <c r="C24" s="123" t="s">
        <v>253</v>
      </c>
      <c r="D24" s="124" t="s">
        <v>236</v>
      </c>
      <c r="E24" s="123" t="s">
        <v>266</v>
      </c>
      <c r="F24" s="130">
        <f t="shared" si="0"/>
        <v>28</v>
      </c>
      <c r="G24" s="58"/>
      <c r="H24" s="58">
        <v>28</v>
      </c>
      <c r="I24" s="105"/>
      <c r="J24" s="105"/>
    </row>
    <row r="25" spans="1:10" ht="20.25" customHeight="1">
      <c r="A25" s="123" t="s">
        <v>248</v>
      </c>
      <c r="B25" s="123" t="s">
        <v>240</v>
      </c>
      <c r="C25" s="123" t="s">
        <v>254</v>
      </c>
      <c r="D25" s="124" t="s">
        <v>236</v>
      </c>
      <c r="E25" s="123" t="s">
        <v>267</v>
      </c>
      <c r="F25" s="130">
        <f t="shared" si="0"/>
        <v>76</v>
      </c>
      <c r="G25" s="58"/>
      <c r="H25" s="58">
        <v>76</v>
      </c>
      <c r="I25" s="105"/>
      <c r="J25" s="105"/>
    </row>
    <row r="26" spans="1:10" ht="20.25" customHeight="1">
      <c r="A26" s="121" t="s">
        <v>255</v>
      </c>
      <c r="B26" s="121" t="s">
        <v>240</v>
      </c>
      <c r="C26" s="121" t="s">
        <v>244</v>
      </c>
      <c r="D26" s="122" t="s">
        <v>236</v>
      </c>
      <c r="E26" s="125" t="s">
        <v>119</v>
      </c>
      <c r="F26" s="130">
        <f t="shared" si="0"/>
        <v>26.95</v>
      </c>
      <c r="G26" s="58">
        <v>26.95</v>
      </c>
      <c r="H26" s="105"/>
      <c r="I26" s="105"/>
      <c r="J26" s="105"/>
    </row>
    <row r="27" spans="1:10" ht="20.25" customHeight="1">
      <c r="A27" s="121"/>
      <c r="B27" s="121"/>
      <c r="C27" s="121"/>
      <c r="D27" s="122"/>
      <c r="E27" s="21" t="s">
        <v>576</v>
      </c>
      <c r="F27" s="130">
        <f>SUM(F28:F33)</f>
        <v>1079.96</v>
      </c>
      <c r="G27" s="151">
        <f>SUM(G28:G33)</f>
        <v>1079.96</v>
      </c>
      <c r="H27" s="105"/>
      <c r="I27" s="105"/>
      <c r="J27" s="105"/>
    </row>
    <row r="28" spans="1:10" ht="20.25" customHeight="1">
      <c r="A28" s="121" t="s">
        <v>276</v>
      </c>
      <c r="B28" s="121" t="s">
        <v>277</v>
      </c>
      <c r="C28" s="121" t="s">
        <v>278</v>
      </c>
      <c r="D28" s="122" t="s">
        <v>279</v>
      </c>
      <c r="E28" s="125" t="s">
        <v>256</v>
      </c>
      <c r="F28" s="130">
        <f t="shared" si="0"/>
        <v>8.03</v>
      </c>
      <c r="G28" s="58">
        <v>8.03</v>
      </c>
      <c r="H28" s="105"/>
      <c r="I28" s="105"/>
      <c r="J28" s="105"/>
    </row>
    <row r="29" spans="1:10" ht="20.25" customHeight="1">
      <c r="A29" s="121" t="s">
        <v>280</v>
      </c>
      <c r="B29" s="121" t="s">
        <v>270</v>
      </c>
      <c r="C29" s="121" t="s">
        <v>274</v>
      </c>
      <c r="D29" s="122" t="s">
        <v>279</v>
      </c>
      <c r="E29" s="125" t="s">
        <v>258</v>
      </c>
      <c r="F29" s="130">
        <f t="shared" si="0"/>
        <v>1.17</v>
      </c>
      <c r="G29" s="58">
        <v>1.17</v>
      </c>
      <c r="H29" s="105"/>
      <c r="I29" s="105"/>
      <c r="J29" s="105"/>
    </row>
    <row r="30" spans="1:10" ht="20.25" customHeight="1">
      <c r="A30" s="121" t="s">
        <v>280</v>
      </c>
      <c r="B30" s="121" t="s">
        <v>270</v>
      </c>
      <c r="C30" s="121" t="s">
        <v>270</v>
      </c>
      <c r="D30" s="122" t="s">
        <v>279</v>
      </c>
      <c r="E30" s="125" t="s">
        <v>259</v>
      </c>
      <c r="F30" s="130">
        <f t="shared" si="0"/>
        <v>112.41</v>
      </c>
      <c r="G30" s="58">
        <v>112.41</v>
      </c>
      <c r="H30" s="105"/>
      <c r="I30" s="105"/>
      <c r="J30" s="105"/>
    </row>
    <row r="31" spans="1:10" ht="20.25" customHeight="1">
      <c r="A31" s="121" t="s">
        <v>281</v>
      </c>
      <c r="B31" s="121" t="s">
        <v>282</v>
      </c>
      <c r="C31" s="121" t="s">
        <v>274</v>
      </c>
      <c r="D31" s="122" t="s">
        <v>279</v>
      </c>
      <c r="E31" s="125" t="s">
        <v>261</v>
      </c>
      <c r="F31" s="130">
        <f t="shared" si="0"/>
        <v>37.78</v>
      </c>
      <c r="G31" s="58">
        <v>37.78</v>
      </c>
      <c r="H31" s="105"/>
      <c r="I31" s="105"/>
      <c r="J31" s="105"/>
    </row>
    <row r="32" spans="1:10" ht="20.25" customHeight="1">
      <c r="A32" s="121" t="s">
        <v>283</v>
      </c>
      <c r="B32" s="121" t="s">
        <v>274</v>
      </c>
      <c r="C32" s="121" t="s">
        <v>284</v>
      </c>
      <c r="D32" s="122" t="s">
        <v>279</v>
      </c>
      <c r="E32" s="125" t="s">
        <v>722</v>
      </c>
      <c r="F32" s="130">
        <f t="shared" si="0"/>
        <v>856.32</v>
      </c>
      <c r="G32" s="58">
        <v>856.32</v>
      </c>
      <c r="H32" s="105"/>
      <c r="I32" s="105"/>
      <c r="J32" s="105"/>
    </row>
    <row r="33" spans="1:10" ht="20.25" customHeight="1">
      <c r="A33" s="121" t="s">
        <v>285</v>
      </c>
      <c r="B33" s="121" t="s">
        <v>274</v>
      </c>
      <c r="C33" s="121" t="s">
        <v>286</v>
      </c>
      <c r="D33" s="122" t="s">
        <v>279</v>
      </c>
      <c r="E33" s="125" t="s">
        <v>119</v>
      </c>
      <c r="F33" s="130">
        <f>SUM(G33:H33)</f>
        <v>64.25</v>
      </c>
      <c r="G33" s="58">
        <v>64.25</v>
      </c>
      <c r="H33" s="105"/>
      <c r="I33" s="105"/>
      <c r="J33" s="105"/>
    </row>
    <row r="34" spans="1:10" ht="20.25" customHeight="1">
      <c r="A34" s="121"/>
      <c r="B34" s="121"/>
      <c r="C34" s="121"/>
      <c r="D34" s="122"/>
      <c r="E34" s="21" t="s">
        <v>578</v>
      </c>
      <c r="F34" s="150">
        <f>SUM(F35:F40)</f>
        <v>222.25000000000003</v>
      </c>
      <c r="G34" s="150">
        <f>SUM(G35:G40)</f>
        <v>222.25000000000003</v>
      </c>
      <c r="H34" s="105"/>
      <c r="I34" s="105"/>
      <c r="J34" s="105"/>
    </row>
    <row r="35" spans="1:10" ht="20.25" customHeight="1">
      <c r="A35" s="122" t="s">
        <v>334</v>
      </c>
      <c r="B35" s="121" t="s">
        <v>335</v>
      </c>
      <c r="C35" s="121" t="s">
        <v>336</v>
      </c>
      <c r="D35" s="122" t="s">
        <v>337</v>
      </c>
      <c r="E35" s="125" t="s">
        <v>256</v>
      </c>
      <c r="F35" s="58">
        <v>1.68</v>
      </c>
      <c r="G35" s="58">
        <v>1.68</v>
      </c>
      <c r="H35" s="105"/>
      <c r="I35" s="105"/>
      <c r="J35" s="105"/>
    </row>
    <row r="36" spans="1:10" ht="20.25" customHeight="1">
      <c r="A36" s="122" t="s">
        <v>338</v>
      </c>
      <c r="B36" s="121" t="s">
        <v>339</v>
      </c>
      <c r="C36" s="121" t="s">
        <v>340</v>
      </c>
      <c r="D36" s="122" t="s">
        <v>337</v>
      </c>
      <c r="E36" s="125" t="s">
        <v>258</v>
      </c>
      <c r="F36" s="58">
        <v>0.19</v>
      </c>
      <c r="G36" s="58">
        <v>0.19</v>
      </c>
      <c r="H36" s="105"/>
      <c r="I36" s="105"/>
      <c r="J36" s="105"/>
    </row>
    <row r="37" spans="1:10" ht="20.25" customHeight="1">
      <c r="A37" s="122" t="s">
        <v>338</v>
      </c>
      <c r="B37" s="121" t="s">
        <v>339</v>
      </c>
      <c r="C37" s="121" t="s">
        <v>339</v>
      </c>
      <c r="D37" s="122" t="s">
        <v>337</v>
      </c>
      <c r="E37" s="125" t="s">
        <v>259</v>
      </c>
      <c r="F37" s="58">
        <v>23.45</v>
      </c>
      <c r="G37" s="58">
        <v>23.45</v>
      </c>
      <c r="H37" s="105"/>
      <c r="I37" s="105"/>
      <c r="J37" s="105"/>
    </row>
    <row r="38" spans="1:10" ht="20.25" customHeight="1">
      <c r="A38" s="122" t="s">
        <v>341</v>
      </c>
      <c r="B38" s="121" t="s">
        <v>342</v>
      </c>
      <c r="C38" s="121" t="s">
        <v>340</v>
      </c>
      <c r="D38" s="122" t="s">
        <v>337</v>
      </c>
      <c r="E38" s="125" t="s">
        <v>261</v>
      </c>
      <c r="F38" s="58">
        <v>7.98</v>
      </c>
      <c r="G38" s="58">
        <v>7.98</v>
      </c>
      <c r="H38" s="105"/>
      <c r="I38" s="105"/>
      <c r="J38" s="105"/>
    </row>
    <row r="39" spans="1:10" ht="20.25" customHeight="1">
      <c r="A39" s="122" t="s">
        <v>343</v>
      </c>
      <c r="B39" s="121" t="s">
        <v>340</v>
      </c>
      <c r="C39" s="121" t="s">
        <v>344</v>
      </c>
      <c r="D39" s="122" t="s">
        <v>337</v>
      </c>
      <c r="E39" s="125" t="s">
        <v>723</v>
      </c>
      <c r="F39" s="58">
        <v>175.55</v>
      </c>
      <c r="G39" s="58">
        <v>175.55</v>
      </c>
      <c r="H39" s="105"/>
      <c r="I39" s="105"/>
      <c r="J39" s="105"/>
    </row>
    <row r="40" spans="1:10" ht="20.25" customHeight="1">
      <c r="A40" s="122" t="s">
        <v>345</v>
      </c>
      <c r="B40" s="121" t="s">
        <v>340</v>
      </c>
      <c r="C40" s="121" t="s">
        <v>346</v>
      </c>
      <c r="D40" s="122" t="s">
        <v>337</v>
      </c>
      <c r="E40" s="125" t="s">
        <v>119</v>
      </c>
      <c r="F40" s="58">
        <v>13.4</v>
      </c>
      <c r="G40" s="58">
        <v>13.4</v>
      </c>
      <c r="H40" s="105"/>
      <c r="I40" s="105"/>
      <c r="J40" s="105"/>
    </row>
    <row r="41" spans="1:10" ht="20.25" customHeight="1">
      <c r="A41" s="169"/>
      <c r="B41" s="169"/>
      <c r="C41" s="170"/>
      <c r="D41" s="171"/>
      <c r="E41" s="19" t="s">
        <v>632</v>
      </c>
      <c r="F41" s="172">
        <f>SUM(F42:F47)</f>
        <v>145.7</v>
      </c>
      <c r="G41" s="173">
        <f>SUM(G42:G47)</f>
        <v>145.7</v>
      </c>
      <c r="H41" s="105"/>
      <c r="I41" s="105"/>
      <c r="J41" s="105"/>
    </row>
    <row r="42" spans="1:10" ht="20.25" customHeight="1">
      <c r="A42" s="21" t="s">
        <v>233</v>
      </c>
      <c r="B42" s="21" t="s">
        <v>234</v>
      </c>
      <c r="C42" s="21" t="s">
        <v>278</v>
      </c>
      <c r="D42" s="21" t="s">
        <v>633</v>
      </c>
      <c r="E42" s="148" t="s">
        <v>634</v>
      </c>
      <c r="F42" s="58">
        <v>1.02</v>
      </c>
      <c r="G42" s="58">
        <v>1.02</v>
      </c>
      <c r="H42" s="105"/>
      <c r="I42" s="105"/>
      <c r="J42" s="105"/>
    </row>
    <row r="43" spans="1:10" ht="20.25" customHeight="1">
      <c r="A43" s="21" t="s">
        <v>237</v>
      </c>
      <c r="B43" s="21" t="s">
        <v>241</v>
      </c>
      <c r="C43" s="21" t="s">
        <v>240</v>
      </c>
      <c r="D43" s="21" t="s">
        <v>633</v>
      </c>
      <c r="E43" s="166" t="s">
        <v>635</v>
      </c>
      <c r="F43" s="58">
        <v>4.68</v>
      </c>
      <c r="G43" s="58">
        <v>4.68</v>
      </c>
      <c r="H43" s="105"/>
      <c r="I43" s="105"/>
      <c r="J43" s="105"/>
    </row>
    <row r="44" spans="1:10" ht="20.25" customHeight="1">
      <c r="A44" s="21" t="s">
        <v>237</v>
      </c>
      <c r="B44" s="21" t="s">
        <v>241</v>
      </c>
      <c r="C44" s="21" t="s">
        <v>241</v>
      </c>
      <c r="D44" s="21" t="s">
        <v>633</v>
      </c>
      <c r="E44" s="166" t="s">
        <v>636</v>
      </c>
      <c r="F44" s="58">
        <v>14.24</v>
      </c>
      <c r="G44" s="58">
        <v>14.24</v>
      </c>
      <c r="H44" s="105"/>
      <c r="I44" s="105"/>
      <c r="J44" s="105"/>
    </row>
    <row r="45" spans="1:10" ht="20.25" customHeight="1">
      <c r="A45" s="21" t="s">
        <v>242</v>
      </c>
      <c r="B45" s="21" t="s">
        <v>243</v>
      </c>
      <c r="C45" s="21" t="s">
        <v>240</v>
      </c>
      <c r="D45" s="21" t="s">
        <v>633</v>
      </c>
      <c r="E45" s="166" t="s">
        <v>637</v>
      </c>
      <c r="F45" s="58">
        <v>5.01</v>
      </c>
      <c r="G45" s="58">
        <v>5.01</v>
      </c>
      <c r="H45" s="105"/>
      <c r="I45" s="105"/>
      <c r="J45" s="105"/>
    </row>
    <row r="46" spans="1:10" ht="20.25" customHeight="1">
      <c r="A46" s="21" t="s">
        <v>248</v>
      </c>
      <c r="B46" s="21" t="s">
        <v>240</v>
      </c>
      <c r="C46" s="21" t="s">
        <v>249</v>
      </c>
      <c r="D46" s="21" t="s">
        <v>633</v>
      </c>
      <c r="E46" s="166" t="s">
        <v>724</v>
      </c>
      <c r="F46" s="58">
        <v>112.6</v>
      </c>
      <c r="G46" s="58">
        <v>112.6</v>
      </c>
      <c r="H46" s="105"/>
      <c r="I46" s="105"/>
      <c r="J46" s="105"/>
    </row>
    <row r="47" spans="1:10" ht="20.25" customHeight="1">
      <c r="A47" s="21" t="s">
        <v>255</v>
      </c>
      <c r="B47" s="21" t="s">
        <v>240</v>
      </c>
      <c r="C47" s="21" t="s">
        <v>244</v>
      </c>
      <c r="D47" s="21" t="s">
        <v>633</v>
      </c>
      <c r="E47" s="166" t="s">
        <v>638</v>
      </c>
      <c r="F47" s="58">
        <v>8.15</v>
      </c>
      <c r="G47" s="58">
        <v>8.15</v>
      </c>
      <c r="H47" s="105"/>
      <c r="I47" s="105"/>
      <c r="J47" s="105"/>
    </row>
    <row r="48" spans="1:10" ht="20.25" customHeight="1">
      <c r="A48" s="169"/>
      <c r="B48" s="169"/>
      <c r="C48" s="170"/>
      <c r="D48" s="171"/>
      <c r="E48" s="167" t="s">
        <v>640</v>
      </c>
      <c r="F48" s="173">
        <f>SUM(F49:F54)</f>
        <v>136.88</v>
      </c>
      <c r="G48" s="173">
        <f>SUM(G49:G54)</f>
        <v>136.88</v>
      </c>
      <c r="H48" s="105"/>
      <c r="I48" s="105"/>
      <c r="J48" s="105"/>
    </row>
    <row r="49" spans="1:10" ht="20.25" customHeight="1">
      <c r="A49" s="21" t="s">
        <v>233</v>
      </c>
      <c r="B49" s="21" t="s">
        <v>234</v>
      </c>
      <c r="C49" s="21" t="s">
        <v>278</v>
      </c>
      <c r="D49" s="21" t="s">
        <v>641</v>
      </c>
      <c r="E49" s="148" t="s">
        <v>634</v>
      </c>
      <c r="F49" s="58">
        <v>1.02</v>
      </c>
      <c r="G49" s="58">
        <v>1.02</v>
      </c>
      <c r="H49" s="105"/>
      <c r="I49" s="105"/>
      <c r="J49" s="105"/>
    </row>
    <row r="50" spans="1:10" ht="20.25" customHeight="1">
      <c r="A50" s="21" t="s">
        <v>237</v>
      </c>
      <c r="B50" s="21" t="s">
        <v>241</v>
      </c>
      <c r="C50" s="21" t="s">
        <v>240</v>
      </c>
      <c r="D50" s="21" t="s">
        <v>641</v>
      </c>
      <c r="E50" s="166" t="s">
        <v>635</v>
      </c>
      <c r="F50" s="58">
        <v>1.05</v>
      </c>
      <c r="G50" s="58">
        <v>1.05</v>
      </c>
      <c r="H50" s="105"/>
      <c r="I50" s="105"/>
      <c r="J50" s="105"/>
    </row>
    <row r="51" spans="1:10" ht="20.25" customHeight="1">
      <c r="A51" s="21" t="s">
        <v>237</v>
      </c>
      <c r="B51" s="21" t="s">
        <v>241</v>
      </c>
      <c r="C51" s="21" t="s">
        <v>241</v>
      </c>
      <c r="D51" s="21" t="s">
        <v>641</v>
      </c>
      <c r="E51" s="166" t="s">
        <v>636</v>
      </c>
      <c r="F51" s="58">
        <v>14.3</v>
      </c>
      <c r="G51" s="58">
        <v>14.3</v>
      </c>
      <c r="H51" s="105"/>
      <c r="I51" s="105"/>
      <c r="J51" s="105"/>
    </row>
    <row r="52" spans="1:10" ht="20.25" customHeight="1">
      <c r="A52" s="21" t="s">
        <v>242</v>
      </c>
      <c r="B52" s="21" t="s">
        <v>243</v>
      </c>
      <c r="C52" s="21" t="s">
        <v>240</v>
      </c>
      <c r="D52" s="21" t="s">
        <v>641</v>
      </c>
      <c r="E52" s="166" t="s">
        <v>637</v>
      </c>
      <c r="F52" s="87">
        <v>5.05</v>
      </c>
      <c r="G52" s="87">
        <v>5.05</v>
      </c>
      <c r="H52" s="105"/>
      <c r="I52" s="105"/>
      <c r="J52" s="105"/>
    </row>
    <row r="53" spans="1:10" ht="20.25" customHeight="1">
      <c r="A53" s="21" t="s">
        <v>248</v>
      </c>
      <c r="B53" s="21" t="s">
        <v>240</v>
      </c>
      <c r="C53" s="21" t="s">
        <v>249</v>
      </c>
      <c r="D53" s="21" t="s">
        <v>641</v>
      </c>
      <c r="E53" s="166" t="s">
        <v>725</v>
      </c>
      <c r="F53" s="87">
        <v>107.28</v>
      </c>
      <c r="G53" s="87">
        <v>107.28</v>
      </c>
      <c r="H53" s="105"/>
      <c r="I53" s="105"/>
      <c r="J53" s="105"/>
    </row>
    <row r="54" spans="1:10" ht="20.25" customHeight="1">
      <c r="A54" s="21" t="s">
        <v>255</v>
      </c>
      <c r="B54" s="21" t="s">
        <v>240</v>
      </c>
      <c r="C54" s="21" t="s">
        <v>244</v>
      </c>
      <c r="D54" s="21" t="s">
        <v>641</v>
      </c>
      <c r="E54" s="166" t="s">
        <v>638</v>
      </c>
      <c r="F54" s="87">
        <v>8.18</v>
      </c>
      <c r="G54" s="87">
        <v>8.18</v>
      </c>
      <c r="H54" s="105"/>
      <c r="I54" s="105"/>
      <c r="J54" s="105"/>
    </row>
    <row r="55" spans="1:10" ht="20.25" customHeight="1">
      <c r="A55" s="105"/>
      <c r="B55" s="105"/>
      <c r="C55" s="105"/>
      <c r="D55" s="105"/>
      <c r="E55" s="105"/>
      <c r="F55" s="105"/>
      <c r="G55" s="105"/>
      <c r="H55" s="105"/>
      <c r="I55" s="105"/>
      <c r="J55" s="105"/>
    </row>
    <row r="56" spans="1:10" ht="20.25" customHeight="1">
      <c r="A56" s="105"/>
      <c r="B56" s="105"/>
      <c r="C56" s="105"/>
      <c r="D56" s="105"/>
      <c r="E56" s="105"/>
      <c r="F56" s="105"/>
      <c r="G56" s="105"/>
      <c r="H56" s="105"/>
      <c r="I56" s="105"/>
      <c r="J56" s="105"/>
    </row>
    <row r="57" spans="1:10" ht="20.25" customHeight="1">
      <c r="A57" s="105"/>
      <c r="B57" s="105"/>
      <c r="C57" s="105"/>
      <c r="D57" s="105"/>
      <c r="E57" s="105"/>
      <c r="F57" s="105"/>
      <c r="G57" s="105"/>
      <c r="H57" s="105"/>
      <c r="I57" s="105"/>
      <c r="J57" s="105"/>
    </row>
    <row r="58" spans="1:10" ht="20.25" customHeight="1">
      <c r="A58" s="105"/>
      <c r="B58" s="105"/>
      <c r="C58" s="105"/>
      <c r="D58" s="105"/>
      <c r="E58" s="105"/>
      <c r="F58" s="105"/>
      <c r="G58" s="105"/>
      <c r="H58" s="105"/>
      <c r="I58" s="105"/>
      <c r="J58" s="105"/>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H24"/>
  <sheetViews>
    <sheetView zoomScalePageLayoutView="0" workbookViewId="0" topLeftCell="A4">
      <selection activeCell="F20" sqref="F20"/>
    </sheetView>
  </sheetViews>
  <sheetFormatPr defaultColWidth="6.875" defaultRowHeight="20.25" customHeight="1"/>
  <cols>
    <col min="1" max="1" width="40.125" style="2" customWidth="1"/>
    <col min="2" max="2" width="18.625" style="2" customWidth="1"/>
    <col min="3" max="3" width="31.00390625" style="2" customWidth="1"/>
    <col min="4" max="8" width="12.25390625" style="2" customWidth="1"/>
    <col min="9" max="34" width="6.50390625" style="2" customWidth="1"/>
    <col min="35" max="35" width="6.25390625" style="2" customWidth="1"/>
    <col min="36" max="38" width="6.875" style="2" customWidth="1"/>
    <col min="39" max="41" width="6.25390625" style="2" customWidth="1"/>
    <col min="42" max="253" width="8.00390625" style="2" customWidth="1"/>
    <col min="254" max="16384" width="6.875" style="2" customWidth="1"/>
  </cols>
  <sheetData>
    <row r="1" ht="20.25" customHeight="1">
      <c r="A1" s="57"/>
    </row>
    <row r="2" spans="1:34" ht="20.25" customHeight="1">
      <c r="A2" s="77"/>
      <c r="B2" s="77"/>
      <c r="C2" s="77"/>
      <c r="D2" s="77"/>
      <c r="E2" s="77"/>
      <c r="F2" s="77"/>
      <c r="G2" s="77"/>
      <c r="H2" s="38" t="s">
        <v>64</v>
      </c>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20.25" customHeight="1">
      <c r="A3" s="185" t="s">
        <v>65</v>
      </c>
      <c r="B3" s="185"/>
      <c r="C3" s="185"/>
      <c r="D3" s="185"/>
      <c r="E3" s="185"/>
      <c r="F3" s="185"/>
      <c r="G3" s="185"/>
      <c r="H3" s="185"/>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ht="20.25" customHeight="1">
      <c r="A4" s="7" t="s">
        <v>631</v>
      </c>
      <c r="B4" s="68"/>
      <c r="C4" s="36"/>
      <c r="D4" s="36"/>
      <c r="E4" s="36"/>
      <c r="F4" s="36"/>
      <c r="G4" s="36"/>
      <c r="H4" s="8" t="s">
        <v>4</v>
      </c>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20.25" customHeight="1">
      <c r="A5" s="78" t="s">
        <v>5</v>
      </c>
      <c r="B5" s="78"/>
      <c r="C5" s="78" t="s">
        <v>6</v>
      </c>
      <c r="D5" s="78"/>
      <c r="E5" s="78"/>
      <c r="F5" s="78"/>
      <c r="G5" s="78"/>
      <c r="H5" s="78"/>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s="76" customFormat="1" ht="37.5" customHeight="1">
      <c r="A6" s="79" t="s">
        <v>7</v>
      </c>
      <c r="B6" s="80" t="s">
        <v>8</v>
      </c>
      <c r="C6" s="79" t="s">
        <v>7</v>
      </c>
      <c r="D6" s="79" t="s">
        <v>34</v>
      </c>
      <c r="E6" s="80" t="s">
        <v>66</v>
      </c>
      <c r="F6" s="81" t="s">
        <v>67</v>
      </c>
      <c r="G6" s="79" t="s">
        <v>68</v>
      </c>
      <c r="H6" s="81" t="s">
        <v>69</v>
      </c>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4" ht="24.75" customHeight="1">
      <c r="A7" s="82" t="s">
        <v>70</v>
      </c>
      <c r="B7" s="83">
        <v>2360.63</v>
      </c>
      <c r="C7" s="84" t="s">
        <v>71</v>
      </c>
      <c r="D7" s="83"/>
      <c r="E7" s="83">
        <v>2360.63</v>
      </c>
      <c r="F7" s="83"/>
      <c r="G7" s="83"/>
      <c r="H7" s="83"/>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34" ht="24.75" customHeight="1">
      <c r="A8" s="82" t="s">
        <v>72</v>
      </c>
      <c r="B8" s="83"/>
      <c r="C8" s="84" t="s">
        <v>73</v>
      </c>
      <c r="D8" s="85"/>
      <c r="E8" s="86"/>
      <c r="F8" s="86"/>
      <c r="G8" s="86"/>
      <c r="H8" s="83"/>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row>
    <row r="9" spans="1:34" ht="24.75" customHeight="1">
      <c r="A9" s="82" t="s">
        <v>74</v>
      </c>
      <c r="B9" s="83"/>
      <c r="C9" s="84" t="s">
        <v>75</v>
      </c>
      <c r="D9" s="85"/>
      <c r="E9" s="86"/>
      <c r="F9" s="86"/>
      <c r="G9" s="86"/>
      <c r="H9" s="83"/>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row>
    <row r="10" spans="1:34" ht="24.75" customHeight="1">
      <c r="A10" s="82" t="s">
        <v>76</v>
      </c>
      <c r="B10" s="87"/>
      <c r="C10" s="84" t="s">
        <v>77</v>
      </c>
      <c r="D10" s="85"/>
      <c r="E10" s="86"/>
      <c r="F10" s="86"/>
      <c r="G10" s="86"/>
      <c r="H10" s="83"/>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row>
    <row r="11" spans="1:34" ht="24.75" customHeight="1">
      <c r="A11" s="82" t="s">
        <v>78</v>
      </c>
      <c r="B11" s="88"/>
      <c r="C11" s="84" t="s">
        <v>79</v>
      </c>
      <c r="D11" s="85"/>
      <c r="E11" s="86"/>
      <c r="F11" s="86"/>
      <c r="G11" s="86"/>
      <c r="H11" s="83"/>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row>
    <row r="12" spans="1:34" ht="24.75" customHeight="1">
      <c r="A12" s="82" t="s">
        <v>72</v>
      </c>
      <c r="B12" s="83"/>
      <c r="C12" s="84" t="s">
        <v>80</v>
      </c>
      <c r="D12" s="85"/>
      <c r="E12" s="87">
        <v>15.12</v>
      </c>
      <c r="F12" s="86"/>
      <c r="G12" s="86"/>
      <c r="H12" s="83"/>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row>
    <row r="13" spans="1:34" ht="24.75" customHeight="1">
      <c r="A13" s="82" t="s">
        <v>74</v>
      </c>
      <c r="B13" s="83"/>
      <c r="C13" s="84" t="s">
        <v>81</v>
      </c>
      <c r="D13" s="85"/>
      <c r="E13" s="86"/>
      <c r="F13" s="86"/>
      <c r="G13" s="86"/>
      <c r="H13" s="83"/>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row>
    <row r="14" spans="1:34" ht="24.75" customHeight="1">
      <c r="A14" s="82" t="s">
        <v>76</v>
      </c>
      <c r="B14" s="83"/>
      <c r="C14" s="84" t="s">
        <v>82</v>
      </c>
      <c r="D14" s="85"/>
      <c r="E14" s="86"/>
      <c r="F14" s="86"/>
      <c r="G14" s="86"/>
      <c r="H14" s="83"/>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row>
    <row r="15" spans="1:34" ht="24.75" customHeight="1">
      <c r="A15" s="82" t="s">
        <v>83</v>
      </c>
      <c r="B15" s="87"/>
      <c r="C15" s="91" t="s">
        <v>290</v>
      </c>
      <c r="E15" s="87">
        <v>27.5</v>
      </c>
      <c r="F15" s="86"/>
      <c r="G15" s="86"/>
      <c r="H15" s="83"/>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2:34" ht="24.75" customHeight="1">
      <c r="B16" s="87"/>
      <c r="C16" s="84" t="s">
        <v>84</v>
      </c>
      <c r="D16" s="85"/>
      <c r="E16" s="87">
        <v>343.6</v>
      </c>
      <c r="F16" s="86"/>
      <c r="G16" s="86"/>
      <c r="H16" s="83"/>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24.75" customHeight="1">
      <c r="A17" s="82"/>
      <c r="B17" s="90"/>
      <c r="C17" s="91" t="s">
        <v>289</v>
      </c>
      <c r="D17" s="85"/>
      <c r="E17" s="87">
        <v>70.81</v>
      </c>
      <c r="F17" s="86"/>
      <c r="G17" s="86"/>
      <c r="H17" s="83"/>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24.75" customHeight="1">
      <c r="A18" s="82"/>
      <c r="B18" s="90"/>
      <c r="C18" s="91" t="s">
        <v>287</v>
      </c>
      <c r="D18" s="85"/>
      <c r="E18" s="87">
        <v>1782.67</v>
      </c>
      <c r="F18" s="86"/>
      <c r="G18" s="86"/>
      <c r="H18" s="83"/>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24.75" customHeight="1">
      <c r="A19" s="82"/>
      <c r="B19" s="90"/>
      <c r="C19" s="120" t="s">
        <v>288</v>
      </c>
      <c r="D19" s="85"/>
      <c r="E19" s="87">
        <v>120.93</v>
      </c>
      <c r="F19" s="86"/>
      <c r="G19" s="86"/>
      <c r="H19" s="83"/>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row>
    <row r="20" spans="1:34" ht="24.75" customHeight="1">
      <c r="A20" s="89"/>
      <c r="B20" s="90"/>
      <c r="C20" s="91" t="s">
        <v>20</v>
      </c>
      <c r="D20" s="85"/>
      <c r="E20" s="87"/>
      <c r="F20" s="87"/>
      <c r="G20" s="87"/>
      <c r="H20" s="87"/>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row>
    <row r="21" spans="1:34" ht="24.75" customHeight="1">
      <c r="A21" s="91"/>
      <c r="B21" s="87"/>
      <c r="C21" s="91" t="s">
        <v>85</v>
      </c>
      <c r="D21" s="85"/>
      <c r="E21" s="94"/>
      <c r="F21" s="94"/>
      <c r="G21" s="94"/>
      <c r="H21" s="87"/>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row>
    <row r="22" spans="1:34" ht="24.75" customHeight="1">
      <c r="A22" s="91"/>
      <c r="B22" s="95"/>
      <c r="C22" s="91"/>
      <c r="D22" s="93"/>
      <c r="E22" s="96"/>
      <c r="F22" s="96"/>
      <c r="G22" s="96"/>
      <c r="H22" s="9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row>
    <row r="23" spans="1:34" ht="20.25" customHeight="1">
      <c r="A23" s="92" t="s">
        <v>29</v>
      </c>
      <c r="B23" s="87">
        <v>2360.63</v>
      </c>
      <c r="C23" s="92" t="s">
        <v>30</v>
      </c>
      <c r="D23" s="85"/>
      <c r="E23" s="87">
        <v>2360.63</v>
      </c>
      <c r="F23" s="93"/>
      <c r="G23" s="93"/>
      <c r="H23" s="93"/>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row>
    <row r="24" spans="1:34" ht="20.25" customHeight="1">
      <c r="A24" s="97"/>
      <c r="B24" s="98"/>
      <c r="C24" s="99"/>
      <c r="D24" s="99"/>
      <c r="E24" s="99"/>
      <c r="F24" s="99"/>
      <c r="G24" s="99"/>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51"/>
  <sheetViews>
    <sheetView showZeros="0" zoomScaleSheetLayoutView="100" zoomScalePageLayoutView="0" workbookViewId="0" topLeftCell="A1">
      <selection activeCell="E10" sqref="E10"/>
    </sheetView>
  </sheetViews>
  <sheetFormatPr defaultColWidth="7.00390625" defaultRowHeight="14.25"/>
  <cols>
    <col min="1" max="1" width="3.75390625" style="1" customWidth="1"/>
    <col min="2" max="2" width="2.75390625" style="1" customWidth="1"/>
    <col min="3" max="3" width="7.75390625" style="1" customWidth="1"/>
    <col min="4" max="4" width="28.375" style="1" customWidth="1"/>
    <col min="5" max="5" width="6.125" style="1" customWidth="1"/>
    <col min="6" max="6" width="6.75390625" style="1" customWidth="1"/>
    <col min="7" max="7" width="7.00390625" style="1" customWidth="1"/>
    <col min="8" max="8" width="6.50390625" style="1" customWidth="1"/>
    <col min="9" max="9" width="6.375" style="1" customWidth="1"/>
    <col min="10" max="41" width="4.875" style="1" customWidth="1"/>
    <col min="42" max="253" width="8.00390625" style="1" customWidth="1"/>
    <col min="254" max="16384" width="7.00390625" style="1" customWidth="1"/>
  </cols>
  <sheetData>
    <row r="1" spans="1:41" ht="19.5" customHeight="1">
      <c r="A1" s="39"/>
      <c r="B1" s="67"/>
      <c r="C1" s="67"/>
      <c r="D1" s="67"/>
      <c r="E1" s="67"/>
      <c r="F1" s="67"/>
      <c r="G1" s="67"/>
      <c r="H1" s="67"/>
      <c r="I1" s="67"/>
      <c r="J1" s="67"/>
      <c r="K1" s="67"/>
      <c r="L1" s="67"/>
      <c r="M1" s="67"/>
      <c r="N1" s="67"/>
      <c r="P1" s="74"/>
      <c r="Q1" s="74"/>
      <c r="R1" s="74"/>
      <c r="S1" s="74"/>
      <c r="T1" s="74"/>
      <c r="U1" s="74"/>
      <c r="V1" s="74"/>
      <c r="W1" s="74"/>
      <c r="X1" s="74"/>
      <c r="Y1" s="74"/>
      <c r="Z1" s="74"/>
      <c r="AA1" s="74"/>
      <c r="AB1" s="74"/>
      <c r="AC1" s="74"/>
      <c r="AD1" s="74"/>
      <c r="AE1" s="74"/>
      <c r="AF1" s="74"/>
      <c r="AG1" s="74"/>
      <c r="AH1" s="74"/>
      <c r="AI1" s="74"/>
      <c r="AJ1" s="74"/>
      <c r="AK1" s="74"/>
      <c r="AL1" s="74"/>
      <c r="AO1" s="5" t="s">
        <v>86</v>
      </c>
    </row>
    <row r="2" spans="1:41" ht="19.5" customHeight="1">
      <c r="A2" s="185" t="s">
        <v>87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row>
    <row r="3" spans="1:41" ht="19.5" customHeight="1">
      <c r="A3" s="7" t="s">
        <v>631</v>
      </c>
      <c r="B3" s="63"/>
      <c r="C3" s="63"/>
      <c r="D3" s="63"/>
      <c r="E3" s="67"/>
      <c r="F3" s="67"/>
      <c r="G3" s="67"/>
      <c r="H3" s="67"/>
      <c r="I3" s="67"/>
      <c r="J3" s="67"/>
      <c r="K3" s="67"/>
      <c r="L3" s="67"/>
      <c r="M3" s="67"/>
      <c r="N3" s="67"/>
      <c r="P3" s="69"/>
      <c r="Q3" s="69"/>
      <c r="R3" s="69"/>
      <c r="S3" s="69"/>
      <c r="T3" s="69"/>
      <c r="U3" s="69"/>
      <c r="V3" s="69"/>
      <c r="W3" s="69"/>
      <c r="X3" s="69"/>
      <c r="Y3" s="69"/>
      <c r="Z3" s="69"/>
      <c r="AA3" s="69"/>
      <c r="AB3" s="69"/>
      <c r="AC3" s="69"/>
      <c r="AD3" s="69"/>
      <c r="AE3" s="69"/>
      <c r="AF3" s="69"/>
      <c r="AG3" s="69"/>
      <c r="AH3" s="69"/>
      <c r="AI3" s="69"/>
      <c r="AJ3" s="69"/>
      <c r="AK3" s="69"/>
      <c r="AL3" s="69"/>
      <c r="AO3" s="8" t="s">
        <v>4</v>
      </c>
    </row>
    <row r="4" spans="1:41" ht="19.5" customHeight="1">
      <c r="A4" s="208" t="s">
        <v>33</v>
      </c>
      <c r="B4" s="209"/>
      <c r="C4" s="209"/>
      <c r="D4" s="210"/>
      <c r="E4" s="205" t="s">
        <v>88</v>
      </c>
      <c r="F4" s="211" t="s">
        <v>551</v>
      </c>
      <c r="G4" s="212"/>
      <c r="H4" s="212"/>
      <c r="I4" s="212"/>
      <c r="J4" s="212"/>
      <c r="K4" s="212"/>
      <c r="L4" s="212"/>
      <c r="M4" s="212"/>
      <c r="N4" s="212"/>
      <c r="O4" s="213"/>
      <c r="P4" s="211" t="s">
        <v>89</v>
      </c>
      <c r="Q4" s="212"/>
      <c r="R4" s="212"/>
      <c r="S4" s="212"/>
      <c r="T4" s="212"/>
      <c r="U4" s="212"/>
      <c r="V4" s="212"/>
      <c r="W4" s="212"/>
      <c r="X4" s="212"/>
      <c r="Y4" s="213"/>
      <c r="Z4" s="211" t="s">
        <v>90</v>
      </c>
      <c r="AA4" s="212"/>
      <c r="AB4" s="212"/>
      <c r="AC4" s="212"/>
      <c r="AD4" s="212"/>
      <c r="AE4" s="212"/>
      <c r="AF4" s="212"/>
      <c r="AG4" s="212"/>
      <c r="AH4" s="212"/>
      <c r="AI4" s="212"/>
      <c r="AJ4" s="212"/>
      <c r="AK4" s="212"/>
      <c r="AL4" s="212"/>
      <c r="AM4" s="212"/>
      <c r="AN4" s="212"/>
      <c r="AO4" s="213"/>
    </row>
    <row r="5" spans="1:41" ht="19.5" customHeight="1">
      <c r="A5" s="201" t="s">
        <v>44</v>
      </c>
      <c r="B5" s="202"/>
      <c r="C5" s="203" t="s">
        <v>45</v>
      </c>
      <c r="D5" s="204" t="s">
        <v>63</v>
      </c>
      <c r="E5" s="206"/>
      <c r="F5" s="200" t="s">
        <v>34</v>
      </c>
      <c r="G5" s="182" t="s">
        <v>91</v>
      </c>
      <c r="H5" s="196"/>
      <c r="I5" s="197"/>
      <c r="J5" s="182" t="s">
        <v>92</v>
      </c>
      <c r="K5" s="196"/>
      <c r="L5" s="197"/>
      <c r="M5" s="182" t="s">
        <v>93</v>
      </c>
      <c r="N5" s="196"/>
      <c r="O5" s="197"/>
      <c r="P5" s="198" t="s">
        <v>34</v>
      </c>
      <c r="Q5" s="182" t="s">
        <v>91</v>
      </c>
      <c r="R5" s="196"/>
      <c r="S5" s="197"/>
      <c r="T5" s="182" t="s">
        <v>92</v>
      </c>
      <c r="U5" s="196"/>
      <c r="V5" s="197"/>
      <c r="W5" s="182" t="s">
        <v>93</v>
      </c>
      <c r="X5" s="196"/>
      <c r="Y5" s="197"/>
      <c r="Z5" s="200" t="s">
        <v>34</v>
      </c>
      <c r="AA5" s="182" t="s">
        <v>91</v>
      </c>
      <c r="AB5" s="196"/>
      <c r="AC5" s="197"/>
      <c r="AD5" s="182" t="s">
        <v>92</v>
      </c>
      <c r="AE5" s="196"/>
      <c r="AF5" s="197"/>
      <c r="AG5" s="182" t="s">
        <v>93</v>
      </c>
      <c r="AH5" s="196"/>
      <c r="AI5" s="197"/>
      <c r="AJ5" s="182" t="s">
        <v>94</v>
      </c>
      <c r="AK5" s="196"/>
      <c r="AL5" s="197"/>
      <c r="AM5" s="182" t="s">
        <v>69</v>
      </c>
      <c r="AN5" s="196"/>
      <c r="AO5" s="197"/>
    </row>
    <row r="6" spans="1:41" ht="29.25" customHeight="1">
      <c r="A6" s="140" t="s">
        <v>54</v>
      </c>
      <c r="B6" s="140" t="s">
        <v>55</v>
      </c>
      <c r="C6" s="190"/>
      <c r="D6" s="190"/>
      <c r="E6" s="207"/>
      <c r="F6" s="199"/>
      <c r="G6" s="141" t="s">
        <v>49</v>
      </c>
      <c r="H6" s="142" t="s">
        <v>59</v>
      </c>
      <c r="I6" s="142" t="s">
        <v>60</v>
      </c>
      <c r="J6" s="141" t="s">
        <v>49</v>
      </c>
      <c r="K6" s="142" t="s">
        <v>59</v>
      </c>
      <c r="L6" s="142" t="s">
        <v>60</v>
      </c>
      <c r="M6" s="141" t="s">
        <v>49</v>
      </c>
      <c r="N6" s="142" t="s">
        <v>59</v>
      </c>
      <c r="O6" s="143" t="s">
        <v>60</v>
      </c>
      <c r="P6" s="199"/>
      <c r="Q6" s="75" t="s">
        <v>49</v>
      </c>
      <c r="R6" s="20" t="s">
        <v>59</v>
      </c>
      <c r="S6" s="20" t="s">
        <v>60</v>
      </c>
      <c r="T6" s="75" t="s">
        <v>49</v>
      </c>
      <c r="U6" s="20" t="s">
        <v>59</v>
      </c>
      <c r="V6" s="19" t="s">
        <v>60</v>
      </c>
      <c r="W6" s="15" t="s">
        <v>49</v>
      </c>
      <c r="X6" s="75" t="s">
        <v>59</v>
      </c>
      <c r="Y6" s="20" t="s">
        <v>60</v>
      </c>
      <c r="Z6" s="199"/>
      <c r="AA6" s="141" t="s">
        <v>49</v>
      </c>
      <c r="AB6" s="140" t="s">
        <v>59</v>
      </c>
      <c r="AC6" s="140" t="s">
        <v>60</v>
      </c>
      <c r="AD6" s="141" t="s">
        <v>49</v>
      </c>
      <c r="AE6" s="140" t="s">
        <v>59</v>
      </c>
      <c r="AF6" s="140" t="s">
        <v>60</v>
      </c>
      <c r="AG6" s="141" t="s">
        <v>49</v>
      </c>
      <c r="AH6" s="142" t="s">
        <v>59</v>
      </c>
      <c r="AI6" s="142" t="s">
        <v>60</v>
      </c>
      <c r="AJ6" s="141" t="s">
        <v>49</v>
      </c>
      <c r="AK6" s="142" t="s">
        <v>59</v>
      </c>
      <c r="AL6" s="142" t="s">
        <v>60</v>
      </c>
      <c r="AM6" s="141" t="s">
        <v>49</v>
      </c>
      <c r="AN6" s="142" t="s">
        <v>59</v>
      </c>
      <c r="AO6" s="142" t="s">
        <v>60</v>
      </c>
    </row>
    <row r="7" spans="1:41" ht="19.5" customHeight="1">
      <c r="A7" s="21" t="s">
        <v>95</v>
      </c>
      <c r="B7" s="21" t="s">
        <v>95</v>
      </c>
      <c r="C7" s="21" t="s">
        <v>95</v>
      </c>
      <c r="D7" s="21" t="s">
        <v>34</v>
      </c>
      <c r="E7" s="58">
        <f>E8+E25+E31+E37+E43</f>
        <v>2360.63</v>
      </c>
      <c r="F7" s="58">
        <f>F8+F25+F31+F37+F43</f>
        <v>2360.63</v>
      </c>
      <c r="G7" s="58">
        <f>G8+G25+G31+G37+G43</f>
        <v>2360.63</v>
      </c>
      <c r="H7" s="58">
        <f>H8+H25+H31+H37+H43</f>
        <v>2158.63</v>
      </c>
      <c r="I7" s="58">
        <f>I8+I25+I31+I37+I43</f>
        <v>202</v>
      </c>
      <c r="J7" s="58">
        <f>SUM(K7:L7)</f>
        <v>0</v>
      </c>
      <c r="K7" s="58">
        <v>0</v>
      </c>
      <c r="L7" s="22">
        <v>0</v>
      </c>
      <c r="M7" s="58">
        <f>SUM(N7:O7)</f>
        <v>0</v>
      </c>
      <c r="N7" s="58">
        <v>0</v>
      </c>
      <c r="O7" s="22">
        <v>0</v>
      </c>
      <c r="P7" s="23">
        <f>SUM(Q7,T7,W7)</f>
        <v>0</v>
      </c>
      <c r="Q7" s="58">
        <f>SUM(R7:S7)</f>
        <v>0</v>
      </c>
      <c r="R7" s="58">
        <v>0</v>
      </c>
      <c r="S7" s="22">
        <v>0</v>
      </c>
      <c r="T7" s="58">
        <f>SUM(U7:V7)</f>
        <v>0</v>
      </c>
      <c r="U7" s="58">
        <v>0</v>
      </c>
      <c r="V7" s="58">
        <v>0</v>
      </c>
      <c r="W7" s="58">
        <f>SUM(X7:Y7)</f>
        <v>0</v>
      </c>
      <c r="X7" s="58">
        <v>0</v>
      </c>
      <c r="Y7" s="22">
        <v>0</v>
      </c>
      <c r="Z7" s="23">
        <f>SUM(AA7,AD7,AG7,AJ7,AM7)</f>
        <v>0</v>
      </c>
      <c r="AA7" s="58">
        <f>SUM(AB7:AC7)</f>
        <v>0</v>
      </c>
      <c r="AB7" s="58"/>
      <c r="AC7" s="22"/>
      <c r="AD7" s="58">
        <f>SUM(AE7:AF7)</f>
        <v>0</v>
      </c>
      <c r="AE7" s="58">
        <v>0</v>
      </c>
      <c r="AF7" s="22">
        <v>0</v>
      </c>
      <c r="AG7" s="58">
        <f>SUM(AH7:AI7)</f>
        <v>0</v>
      </c>
      <c r="AH7" s="58">
        <v>0</v>
      </c>
      <c r="AI7" s="22">
        <v>0</v>
      </c>
      <c r="AJ7" s="58">
        <f>SUM(AK7:AL7)</f>
        <v>0</v>
      </c>
      <c r="AK7" s="58">
        <v>0</v>
      </c>
      <c r="AL7" s="22">
        <v>0</v>
      </c>
      <c r="AM7" s="58">
        <f>SUM(AN7:AO7)</f>
        <v>0</v>
      </c>
      <c r="AN7" s="58">
        <v>0</v>
      </c>
      <c r="AO7" s="22">
        <v>0</v>
      </c>
    </row>
    <row r="8" spans="1:41" ht="19.5" customHeight="1">
      <c r="A8" s="21"/>
      <c r="B8" s="21"/>
      <c r="C8" s="21"/>
      <c r="D8" s="21" t="s">
        <v>569</v>
      </c>
      <c r="E8" s="58">
        <f>E9+E13+E20+E23</f>
        <v>775.84</v>
      </c>
      <c r="F8" s="58">
        <f>F9+F13+F20+F23</f>
        <v>775.84</v>
      </c>
      <c r="G8" s="58">
        <f>G9+G13+G20+G23</f>
        <v>775.84</v>
      </c>
      <c r="H8" s="58">
        <f>H9+H13+H20+H23</f>
        <v>573.84</v>
      </c>
      <c r="I8" s="22">
        <f>I9+I13+I20+I23</f>
        <v>202</v>
      </c>
      <c r="J8" s="58"/>
      <c r="K8" s="58"/>
      <c r="L8" s="22"/>
      <c r="M8" s="58"/>
      <c r="N8" s="58"/>
      <c r="O8" s="22"/>
      <c r="P8" s="23"/>
      <c r="Q8" s="58"/>
      <c r="R8" s="58"/>
      <c r="S8" s="22"/>
      <c r="T8" s="58"/>
      <c r="U8" s="58"/>
      <c r="V8" s="58"/>
      <c r="W8" s="58"/>
      <c r="X8" s="58"/>
      <c r="Y8" s="22"/>
      <c r="Z8" s="23"/>
      <c r="AA8" s="58"/>
      <c r="AB8" s="58"/>
      <c r="AC8" s="22"/>
      <c r="AD8" s="58"/>
      <c r="AE8" s="58"/>
      <c r="AF8" s="22"/>
      <c r="AG8" s="58"/>
      <c r="AH8" s="58"/>
      <c r="AI8" s="22"/>
      <c r="AJ8" s="58"/>
      <c r="AK8" s="58"/>
      <c r="AL8" s="22"/>
      <c r="AM8" s="58"/>
      <c r="AN8" s="58"/>
      <c r="AO8" s="22"/>
    </row>
    <row r="9" spans="1:41" ht="19.5" customHeight="1">
      <c r="A9" s="21"/>
      <c r="B9" s="21"/>
      <c r="C9" s="21"/>
      <c r="D9" s="21" t="s">
        <v>559</v>
      </c>
      <c r="E9" s="58">
        <f>SUM(E10:E12)</f>
        <v>88.89</v>
      </c>
      <c r="F9" s="58">
        <f>SUM(F10:F12)</f>
        <v>88.89</v>
      </c>
      <c r="G9" s="58">
        <f>SUM(G10:G12)</f>
        <v>88.89</v>
      </c>
      <c r="H9" s="58">
        <f>SUM(H10:H12)</f>
        <v>88.89</v>
      </c>
      <c r="I9" s="58">
        <f>SUM(I10:I12)</f>
        <v>0</v>
      </c>
      <c r="J9" s="58"/>
      <c r="K9" s="58"/>
      <c r="L9" s="22"/>
      <c r="M9" s="58"/>
      <c r="N9" s="58"/>
      <c r="O9" s="22"/>
      <c r="P9" s="23"/>
      <c r="Q9" s="58"/>
      <c r="R9" s="58"/>
      <c r="S9" s="22"/>
      <c r="T9" s="58"/>
      <c r="U9" s="58"/>
      <c r="V9" s="58"/>
      <c r="W9" s="58"/>
      <c r="X9" s="58"/>
      <c r="Y9" s="22"/>
      <c r="Z9" s="23"/>
      <c r="AA9" s="58"/>
      <c r="AB9" s="58"/>
      <c r="AC9" s="22"/>
      <c r="AD9" s="58"/>
      <c r="AE9" s="58"/>
      <c r="AF9" s="22"/>
      <c r="AG9" s="58"/>
      <c r="AH9" s="58"/>
      <c r="AI9" s="22"/>
      <c r="AJ9" s="58"/>
      <c r="AK9" s="58"/>
      <c r="AL9" s="22"/>
      <c r="AM9" s="58"/>
      <c r="AN9" s="58"/>
      <c r="AO9" s="22"/>
    </row>
    <row r="10" spans="1:41" ht="19.5" customHeight="1">
      <c r="A10" s="21" t="s">
        <v>552</v>
      </c>
      <c r="B10" s="21" t="s">
        <v>239</v>
      </c>
      <c r="C10" s="21" t="s">
        <v>555</v>
      </c>
      <c r="D10" s="21" t="s">
        <v>558</v>
      </c>
      <c r="E10" s="58">
        <f>SUM(F10,P10,Z10)</f>
        <v>63.65</v>
      </c>
      <c r="F10" s="58">
        <f>SUM(G10,J10,M10)</f>
        <v>63.65</v>
      </c>
      <c r="G10" s="58">
        <f>SUM(H10:I10)</f>
        <v>63.65</v>
      </c>
      <c r="H10" s="58">
        <v>63.65</v>
      </c>
      <c r="I10" s="22"/>
      <c r="J10" s="58">
        <f aca="true" t="shared" si="0" ref="J10:J19">SUM(K10:L10)</f>
        <v>0</v>
      </c>
      <c r="K10" s="58">
        <v>0</v>
      </c>
      <c r="L10" s="22">
        <v>0</v>
      </c>
      <c r="M10" s="58">
        <f aca="true" t="shared" si="1" ref="M10:M19">SUM(N10:O10)</f>
        <v>0</v>
      </c>
      <c r="N10" s="58">
        <v>0</v>
      </c>
      <c r="O10" s="22">
        <v>0</v>
      </c>
      <c r="P10" s="23">
        <f aca="true" t="shared" si="2" ref="P10:P19">SUM(Q10,T10,W10)</f>
        <v>0</v>
      </c>
      <c r="Q10" s="58">
        <f aca="true" t="shared" si="3" ref="Q10:Q19">SUM(R10:S10)</f>
        <v>0</v>
      </c>
      <c r="R10" s="58">
        <v>0</v>
      </c>
      <c r="S10" s="22">
        <v>0</v>
      </c>
      <c r="T10" s="58">
        <f aca="true" t="shared" si="4" ref="T10:T19">SUM(U10:V10)</f>
        <v>0</v>
      </c>
      <c r="U10" s="58">
        <v>0</v>
      </c>
      <c r="V10" s="58">
        <v>0</v>
      </c>
      <c r="W10" s="58">
        <f aca="true" t="shared" si="5" ref="W10:W19">SUM(X10:Y10)</f>
        <v>0</v>
      </c>
      <c r="X10" s="58">
        <v>0</v>
      </c>
      <c r="Y10" s="22">
        <v>0</v>
      </c>
      <c r="Z10" s="23">
        <f aca="true" t="shared" si="6" ref="Z10:Z19">SUM(AA10,AD10,AG10,AJ10,AM10)</f>
        <v>0</v>
      </c>
      <c r="AA10" s="58">
        <f aca="true" t="shared" si="7" ref="AA10:AA19">SUM(AB10:AC10)</f>
        <v>0</v>
      </c>
      <c r="AB10" s="58"/>
      <c r="AC10" s="22"/>
      <c r="AD10" s="58">
        <f aca="true" t="shared" si="8" ref="AD10:AD19">SUM(AE10:AF10)</f>
        <v>0</v>
      </c>
      <c r="AE10" s="58">
        <v>0</v>
      </c>
      <c r="AF10" s="22">
        <v>0</v>
      </c>
      <c r="AG10" s="58">
        <f aca="true" t="shared" si="9" ref="AG10:AG19">SUM(AH10:AI10)</f>
        <v>0</v>
      </c>
      <c r="AH10" s="58">
        <v>0</v>
      </c>
      <c r="AI10" s="22">
        <v>0</v>
      </c>
      <c r="AJ10" s="58">
        <f aca="true" t="shared" si="10" ref="AJ10:AJ19">SUM(AK10:AL10)</f>
        <v>0</v>
      </c>
      <c r="AK10" s="58">
        <v>0</v>
      </c>
      <c r="AL10" s="22">
        <v>0</v>
      </c>
      <c r="AM10" s="58">
        <f aca="true" t="shared" si="11" ref="AM10:AM19">SUM(AN10:AO10)</f>
        <v>0</v>
      </c>
      <c r="AN10" s="58">
        <v>0</v>
      </c>
      <c r="AO10" s="22">
        <v>0</v>
      </c>
    </row>
    <row r="11" spans="1:41" ht="19.5" customHeight="1">
      <c r="A11" s="21" t="s">
        <v>552</v>
      </c>
      <c r="B11" s="21" t="s">
        <v>553</v>
      </c>
      <c r="C11" s="21" t="s">
        <v>555</v>
      </c>
      <c r="D11" s="21" t="s">
        <v>556</v>
      </c>
      <c r="E11" s="58">
        <f>SUM(F11,P11,Z11)</f>
        <v>17.66</v>
      </c>
      <c r="F11" s="58">
        <f>SUM(G11,J11,M11)</f>
        <v>17.66</v>
      </c>
      <c r="G11" s="58">
        <f>SUM(H11:I11)</f>
        <v>17.66</v>
      </c>
      <c r="H11" s="58">
        <v>17.66</v>
      </c>
      <c r="I11" s="22"/>
      <c r="J11" s="58">
        <f t="shared" si="0"/>
        <v>0</v>
      </c>
      <c r="K11" s="58">
        <v>0</v>
      </c>
      <c r="L11" s="22">
        <v>0</v>
      </c>
      <c r="M11" s="58">
        <f t="shared" si="1"/>
        <v>0</v>
      </c>
      <c r="N11" s="58">
        <v>0</v>
      </c>
      <c r="O11" s="22">
        <v>0</v>
      </c>
      <c r="P11" s="23">
        <f t="shared" si="2"/>
        <v>0</v>
      </c>
      <c r="Q11" s="58">
        <f t="shared" si="3"/>
        <v>0</v>
      </c>
      <c r="R11" s="58">
        <v>0</v>
      </c>
      <c r="S11" s="22">
        <v>0</v>
      </c>
      <c r="T11" s="58">
        <f t="shared" si="4"/>
        <v>0</v>
      </c>
      <c r="U11" s="58">
        <v>0</v>
      </c>
      <c r="V11" s="58">
        <v>0</v>
      </c>
      <c r="W11" s="58">
        <f t="shared" si="5"/>
        <v>0</v>
      </c>
      <c r="X11" s="58">
        <v>0</v>
      </c>
      <c r="Y11" s="22">
        <v>0</v>
      </c>
      <c r="Z11" s="23">
        <f t="shared" si="6"/>
        <v>0</v>
      </c>
      <c r="AA11" s="58">
        <f t="shared" si="7"/>
        <v>0</v>
      </c>
      <c r="AB11" s="58"/>
      <c r="AC11" s="22"/>
      <c r="AD11" s="58">
        <f t="shared" si="8"/>
        <v>0</v>
      </c>
      <c r="AE11" s="58">
        <v>0</v>
      </c>
      <c r="AF11" s="22">
        <v>0</v>
      </c>
      <c r="AG11" s="58">
        <f t="shared" si="9"/>
        <v>0</v>
      </c>
      <c r="AH11" s="58">
        <v>0</v>
      </c>
      <c r="AI11" s="22">
        <v>0</v>
      </c>
      <c r="AJ11" s="58">
        <f t="shared" si="10"/>
        <v>0</v>
      </c>
      <c r="AK11" s="58">
        <v>0</v>
      </c>
      <c r="AL11" s="22">
        <v>0</v>
      </c>
      <c r="AM11" s="58">
        <f t="shared" si="11"/>
        <v>0</v>
      </c>
      <c r="AN11" s="58">
        <v>0</v>
      </c>
      <c r="AO11" s="22">
        <v>0</v>
      </c>
    </row>
    <row r="12" spans="1:41" ht="19.5" customHeight="1">
      <c r="A12" s="21" t="s">
        <v>552</v>
      </c>
      <c r="B12" s="21" t="s">
        <v>235</v>
      </c>
      <c r="C12" s="21" t="s">
        <v>555</v>
      </c>
      <c r="D12" s="21" t="s">
        <v>557</v>
      </c>
      <c r="E12" s="58">
        <f>SUM(F12,P12,Z12)</f>
        <v>7.58</v>
      </c>
      <c r="F12" s="58">
        <f>SUM(G12,J12,M12)</f>
        <v>7.58</v>
      </c>
      <c r="G12" s="58">
        <f>SUM(H12:I12)</f>
        <v>7.58</v>
      </c>
      <c r="H12" s="58">
        <v>7.58</v>
      </c>
      <c r="I12" s="22"/>
      <c r="J12" s="58">
        <f t="shared" si="0"/>
        <v>0</v>
      </c>
      <c r="K12" s="58">
        <v>0</v>
      </c>
      <c r="L12" s="22">
        <v>0</v>
      </c>
      <c r="M12" s="58">
        <f t="shared" si="1"/>
        <v>0</v>
      </c>
      <c r="N12" s="58">
        <v>0</v>
      </c>
      <c r="O12" s="22">
        <v>0</v>
      </c>
      <c r="P12" s="23">
        <f t="shared" si="2"/>
        <v>0</v>
      </c>
      <c r="Q12" s="58">
        <f t="shared" si="3"/>
        <v>0</v>
      </c>
      <c r="R12" s="58">
        <v>0</v>
      </c>
      <c r="S12" s="22">
        <v>0</v>
      </c>
      <c r="T12" s="58">
        <f t="shared" si="4"/>
        <v>0</v>
      </c>
      <c r="U12" s="58">
        <v>0</v>
      </c>
      <c r="V12" s="58">
        <v>0</v>
      </c>
      <c r="W12" s="58">
        <f t="shared" si="5"/>
        <v>0</v>
      </c>
      <c r="X12" s="58">
        <v>0</v>
      </c>
      <c r="Y12" s="22">
        <v>0</v>
      </c>
      <c r="Z12" s="23">
        <f t="shared" si="6"/>
        <v>0</v>
      </c>
      <c r="AA12" s="58">
        <f t="shared" si="7"/>
        <v>0</v>
      </c>
      <c r="AB12" s="58"/>
      <c r="AC12" s="22"/>
      <c r="AD12" s="58">
        <f t="shared" si="8"/>
        <v>0</v>
      </c>
      <c r="AE12" s="58">
        <v>0</v>
      </c>
      <c r="AF12" s="22">
        <v>0</v>
      </c>
      <c r="AG12" s="58">
        <f t="shared" si="9"/>
        <v>0</v>
      </c>
      <c r="AH12" s="58">
        <v>0</v>
      </c>
      <c r="AI12" s="22">
        <v>0</v>
      </c>
      <c r="AJ12" s="58">
        <f t="shared" si="10"/>
        <v>0</v>
      </c>
      <c r="AK12" s="58">
        <v>0</v>
      </c>
      <c r="AL12" s="22">
        <v>0</v>
      </c>
      <c r="AM12" s="58">
        <f t="shared" si="11"/>
        <v>0</v>
      </c>
      <c r="AN12" s="58">
        <v>0</v>
      </c>
      <c r="AO12" s="22">
        <v>0</v>
      </c>
    </row>
    <row r="13" spans="1:41" ht="19.5" customHeight="1">
      <c r="A13" s="21" t="s">
        <v>95</v>
      </c>
      <c r="B13" s="21" t="s">
        <v>95</v>
      </c>
      <c r="C13" s="21" t="s">
        <v>95</v>
      </c>
      <c r="D13" s="21" t="s">
        <v>560</v>
      </c>
      <c r="E13" s="58">
        <f>SUM(E14:E19)</f>
        <v>224.62</v>
      </c>
      <c r="F13" s="58">
        <f>SUM(F14:F19)</f>
        <v>224.62</v>
      </c>
      <c r="G13" s="58">
        <f>SUM(G14:G19)</f>
        <v>224.62</v>
      </c>
      <c r="H13" s="58">
        <f>SUM(H14:H19)</f>
        <v>22.619999999999997</v>
      </c>
      <c r="I13" s="58">
        <f>SUM(I14:I19)</f>
        <v>202</v>
      </c>
      <c r="J13" s="58">
        <f t="shared" si="0"/>
        <v>0</v>
      </c>
      <c r="K13" s="58">
        <v>0</v>
      </c>
      <c r="L13" s="22">
        <v>0</v>
      </c>
      <c r="M13" s="58">
        <f t="shared" si="1"/>
        <v>0</v>
      </c>
      <c r="N13" s="58">
        <v>0</v>
      </c>
      <c r="O13" s="22">
        <v>0</v>
      </c>
      <c r="P13" s="23">
        <f t="shared" si="2"/>
        <v>0</v>
      </c>
      <c r="Q13" s="58">
        <f t="shared" si="3"/>
        <v>0</v>
      </c>
      <c r="R13" s="58">
        <v>0</v>
      </c>
      <c r="S13" s="22">
        <v>0</v>
      </c>
      <c r="T13" s="58">
        <f t="shared" si="4"/>
        <v>0</v>
      </c>
      <c r="U13" s="58">
        <v>0</v>
      </c>
      <c r="V13" s="58">
        <v>0</v>
      </c>
      <c r="W13" s="58">
        <f t="shared" si="5"/>
        <v>0</v>
      </c>
      <c r="X13" s="58">
        <v>0</v>
      </c>
      <c r="Y13" s="22">
        <v>0</v>
      </c>
      <c r="Z13" s="23">
        <f t="shared" si="6"/>
        <v>0</v>
      </c>
      <c r="AA13" s="58">
        <f t="shared" si="7"/>
        <v>0</v>
      </c>
      <c r="AB13" s="58"/>
      <c r="AC13" s="22"/>
      <c r="AD13" s="58">
        <f t="shared" si="8"/>
        <v>0</v>
      </c>
      <c r="AE13" s="58">
        <v>0</v>
      </c>
      <c r="AF13" s="22">
        <v>0</v>
      </c>
      <c r="AG13" s="58">
        <f t="shared" si="9"/>
        <v>0</v>
      </c>
      <c r="AH13" s="58">
        <v>0</v>
      </c>
      <c r="AI13" s="22">
        <v>0</v>
      </c>
      <c r="AJ13" s="58">
        <f t="shared" si="10"/>
        <v>0</v>
      </c>
      <c r="AK13" s="58">
        <v>0</v>
      </c>
      <c r="AL13" s="22">
        <v>0</v>
      </c>
      <c r="AM13" s="58">
        <f t="shared" si="11"/>
        <v>0</v>
      </c>
      <c r="AN13" s="58">
        <v>0</v>
      </c>
      <c r="AO13" s="22">
        <v>0</v>
      </c>
    </row>
    <row r="14" spans="1:41" ht="19.5" customHeight="1">
      <c r="A14" s="21" t="s">
        <v>561</v>
      </c>
      <c r="B14" s="21" t="s">
        <v>239</v>
      </c>
      <c r="C14" s="21" t="s">
        <v>555</v>
      </c>
      <c r="D14" s="21" t="s">
        <v>562</v>
      </c>
      <c r="E14" s="58">
        <f aca="true" t="shared" si="12" ref="E14:E19">SUM(F14,P14,Z14)</f>
        <v>13.86</v>
      </c>
      <c r="F14" s="58">
        <f aca="true" t="shared" si="13" ref="F14:F19">SUM(G14,J14,M14)</f>
        <v>13.86</v>
      </c>
      <c r="G14" s="58">
        <f aca="true" t="shared" si="14" ref="G14:G19">SUM(H14:I14)</f>
        <v>13.86</v>
      </c>
      <c r="H14" s="58">
        <v>13.86</v>
      </c>
      <c r="I14" s="22"/>
      <c r="J14" s="58">
        <f t="shared" si="0"/>
        <v>0</v>
      </c>
      <c r="K14" s="58">
        <v>0</v>
      </c>
      <c r="L14" s="22">
        <v>0</v>
      </c>
      <c r="M14" s="58">
        <f t="shared" si="1"/>
        <v>0</v>
      </c>
      <c r="N14" s="58">
        <v>0</v>
      </c>
      <c r="O14" s="22">
        <v>0</v>
      </c>
      <c r="P14" s="23">
        <f t="shared" si="2"/>
        <v>0</v>
      </c>
      <c r="Q14" s="58">
        <f t="shared" si="3"/>
        <v>0</v>
      </c>
      <c r="R14" s="58">
        <v>0</v>
      </c>
      <c r="S14" s="22">
        <v>0</v>
      </c>
      <c r="T14" s="58">
        <f t="shared" si="4"/>
        <v>0</v>
      </c>
      <c r="U14" s="58">
        <v>0</v>
      </c>
      <c r="V14" s="58">
        <v>0</v>
      </c>
      <c r="W14" s="58">
        <f t="shared" si="5"/>
        <v>0</v>
      </c>
      <c r="X14" s="58">
        <v>0</v>
      </c>
      <c r="Y14" s="22">
        <v>0</v>
      </c>
      <c r="Z14" s="23">
        <f t="shared" si="6"/>
        <v>0</v>
      </c>
      <c r="AA14" s="58">
        <f t="shared" si="7"/>
        <v>0</v>
      </c>
      <c r="AB14" s="58"/>
      <c r="AC14" s="22"/>
      <c r="AD14" s="58">
        <f t="shared" si="8"/>
        <v>0</v>
      </c>
      <c r="AE14" s="58">
        <v>0</v>
      </c>
      <c r="AF14" s="22">
        <v>0</v>
      </c>
      <c r="AG14" s="58">
        <f t="shared" si="9"/>
        <v>0</v>
      </c>
      <c r="AH14" s="58">
        <v>0</v>
      </c>
      <c r="AI14" s="22">
        <v>0</v>
      </c>
      <c r="AJ14" s="58">
        <f t="shared" si="10"/>
        <v>0</v>
      </c>
      <c r="AK14" s="58">
        <v>0</v>
      </c>
      <c r="AL14" s="22">
        <v>0</v>
      </c>
      <c r="AM14" s="58">
        <f t="shared" si="11"/>
        <v>0</v>
      </c>
      <c r="AN14" s="58">
        <v>0</v>
      </c>
      <c r="AO14" s="22">
        <v>0</v>
      </c>
    </row>
    <row r="15" spans="1:41" ht="19.5" customHeight="1">
      <c r="A15" s="21" t="s">
        <v>561</v>
      </c>
      <c r="B15" s="21" t="s">
        <v>553</v>
      </c>
      <c r="C15" s="21" t="s">
        <v>555</v>
      </c>
      <c r="D15" s="21" t="s">
        <v>563</v>
      </c>
      <c r="E15" s="58">
        <f t="shared" si="12"/>
        <v>0.54</v>
      </c>
      <c r="F15" s="58">
        <f t="shared" si="13"/>
        <v>0.54</v>
      </c>
      <c r="G15" s="58">
        <f t="shared" si="14"/>
        <v>0.54</v>
      </c>
      <c r="H15" s="58">
        <v>0.54</v>
      </c>
      <c r="I15" s="22"/>
      <c r="J15" s="58">
        <f t="shared" si="0"/>
        <v>0</v>
      </c>
      <c r="K15" s="58">
        <v>0</v>
      </c>
      <c r="L15" s="22">
        <v>0</v>
      </c>
      <c r="M15" s="58">
        <f t="shared" si="1"/>
        <v>0</v>
      </c>
      <c r="N15" s="58">
        <v>0</v>
      </c>
      <c r="O15" s="22">
        <v>0</v>
      </c>
      <c r="P15" s="23">
        <f t="shared" si="2"/>
        <v>0</v>
      </c>
      <c r="Q15" s="58">
        <f t="shared" si="3"/>
        <v>0</v>
      </c>
      <c r="R15" s="58">
        <v>0</v>
      </c>
      <c r="S15" s="22">
        <v>0</v>
      </c>
      <c r="T15" s="58">
        <f t="shared" si="4"/>
        <v>0</v>
      </c>
      <c r="U15" s="58">
        <v>0</v>
      </c>
      <c r="V15" s="58">
        <v>0</v>
      </c>
      <c r="W15" s="58">
        <f t="shared" si="5"/>
        <v>0</v>
      </c>
      <c r="X15" s="58">
        <v>0</v>
      </c>
      <c r="Y15" s="22">
        <v>0</v>
      </c>
      <c r="Z15" s="23">
        <f t="shared" si="6"/>
        <v>0</v>
      </c>
      <c r="AA15" s="58">
        <f t="shared" si="7"/>
        <v>0</v>
      </c>
      <c r="AB15" s="58"/>
      <c r="AC15" s="22"/>
      <c r="AD15" s="58">
        <f t="shared" si="8"/>
        <v>0</v>
      </c>
      <c r="AE15" s="58">
        <v>0</v>
      </c>
      <c r="AF15" s="22">
        <v>0</v>
      </c>
      <c r="AG15" s="58">
        <f t="shared" si="9"/>
        <v>0</v>
      </c>
      <c r="AH15" s="58">
        <v>0</v>
      </c>
      <c r="AI15" s="22">
        <v>0</v>
      </c>
      <c r="AJ15" s="58">
        <f t="shared" si="10"/>
        <v>0</v>
      </c>
      <c r="AK15" s="58">
        <v>0</v>
      </c>
      <c r="AL15" s="22">
        <v>0</v>
      </c>
      <c r="AM15" s="58">
        <f t="shared" si="11"/>
        <v>0</v>
      </c>
      <c r="AN15" s="58">
        <v>0</v>
      </c>
      <c r="AO15" s="22">
        <v>0</v>
      </c>
    </row>
    <row r="16" spans="1:41" ht="19.5" customHeight="1">
      <c r="A16" s="21" t="s">
        <v>561</v>
      </c>
      <c r="B16" s="21" t="s">
        <v>235</v>
      </c>
      <c r="C16" s="21" t="s">
        <v>555</v>
      </c>
      <c r="D16" s="21" t="s">
        <v>584</v>
      </c>
      <c r="E16" s="58">
        <f t="shared" si="12"/>
        <v>0.95</v>
      </c>
      <c r="F16" s="58">
        <f t="shared" si="13"/>
        <v>0.95</v>
      </c>
      <c r="G16" s="58">
        <f t="shared" si="14"/>
        <v>0.95</v>
      </c>
      <c r="H16" s="58">
        <v>0.95</v>
      </c>
      <c r="I16" s="22"/>
      <c r="J16" s="58">
        <f t="shared" si="0"/>
        <v>0</v>
      </c>
      <c r="K16" s="58">
        <v>0</v>
      </c>
      <c r="L16" s="22">
        <v>0</v>
      </c>
      <c r="M16" s="58">
        <f t="shared" si="1"/>
        <v>0</v>
      </c>
      <c r="N16" s="58">
        <v>0</v>
      </c>
      <c r="O16" s="22">
        <v>0</v>
      </c>
      <c r="P16" s="23">
        <f t="shared" si="2"/>
        <v>0</v>
      </c>
      <c r="Q16" s="58">
        <f t="shared" si="3"/>
        <v>0</v>
      </c>
      <c r="R16" s="58">
        <v>0</v>
      </c>
      <c r="S16" s="22">
        <v>0</v>
      </c>
      <c r="T16" s="58">
        <f t="shared" si="4"/>
        <v>0</v>
      </c>
      <c r="U16" s="58">
        <v>0</v>
      </c>
      <c r="V16" s="58">
        <v>0</v>
      </c>
      <c r="W16" s="58">
        <f t="shared" si="5"/>
        <v>0</v>
      </c>
      <c r="X16" s="58">
        <v>0</v>
      </c>
      <c r="Y16" s="22">
        <v>0</v>
      </c>
      <c r="Z16" s="23">
        <f t="shared" si="6"/>
        <v>0</v>
      </c>
      <c r="AA16" s="58">
        <f t="shared" si="7"/>
        <v>0</v>
      </c>
      <c r="AB16" s="58"/>
      <c r="AC16" s="22"/>
      <c r="AD16" s="58">
        <f t="shared" si="8"/>
        <v>0</v>
      </c>
      <c r="AE16" s="58">
        <v>0</v>
      </c>
      <c r="AF16" s="22">
        <v>0</v>
      </c>
      <c r="AG16" s="58">
        <f t="shared" si="9"/>
        <v>0</v>
      </c>
      <c r="AH16" s="58">
        <v>0</v>
      </c>
      <c r="AI16" s="22">
        <v>0</v>
      </c>
      <c r="AJ16" s="58">
        <f t="shared" si="10"/>
        <v>0</v>
      </c>
      <c r="AK16" s="58">
        <v>0</v>
      </c>
      <c r="AL16" s="22">
        <v>0</v>
      </c>
      <c r="AM16" s="58">
        <f t="shared" si="11"/>
        <v>0</v>
      </c>
      <c r="AN16" s="58">
        <v>0</v>
      </c>
      <c r="AO16" s="22">
        <v>0</v>
      </c>
    </row>
    <row r="17" spans="1:41" ht="19.5" customHeight="1">
      <c r="A17" s="21" t="s">
        <v>561</v>
      </c>
      <c r="B17" s="21" t="s">
        <v>564</v>
      </c>
      <c r="C17" s="21" t="s">
        <v>555</v>
      </c>
      <c r="D17" s="21" t="s">
        <v>565</v>
      </c>
      <c r="E17" s="58">
        <f t="shared" si="12"/>
        <v>0.72</v>
      </c>
      <c r="F17" s="58">
        <f t="shared" si="13"/>
        <v>0.72</v>
      </c>
      <c r="G17" s="58">
        <f t="shared" si="14"/>
        <v>0.72</v>
      </c>
      <c r="H17" s="58">
        <v>0.72</v>
      </c>
      <c r="I17" s="22"/>
      <c r="J17" s="58">
        <f t="shared" si="0"/>
        <v>0</v>
      </c>
      <c r="K17" s="58">
        <v>0</v>
      </c>
      <c r="L17" s="22">
        <v>0</v>
      </c>
      <c r="M17" s="58">
        <f t="shared" si="1"/>
        <v>0</v>
      </c>
      <c r="N17" s="58">
        <v>0</v>
      </c>
      <c r="O17" s="22">
        <v>0</v>
      </c>
      <c r="P17" s="23">
        <f t="shared" si="2"/>
        <v>0</v>
      </c>
      <c r="Q17" s="58">
        <f t="shared" si="3"/>
        <v>0</v>
      </c>
      <c r="R17" s="58">
        <v>0</v>
      </c>
      <c r="S17" s="22">
        <v>0</v>
      </c>
      <c r="T17" s="58">
        <f t="shared" si="4"/>
        <v>0</v>
      </c>
      <c r="U17" s="58">
        <v>0</v>
      </c>
      <c r="V17" s="58">
        <v>0</v>
      </c>
      <c r="W17" s="58">
        <f t="shared" si="5"/>
        <v>0</v>
      </c>
      <c r="X17" s="58">
        <v>0</v>
      </c>
      <c r="Y17" s="22">
        <v>0</v>
      </c>
      <c r="Z17" s="23">
        <f t="shared" si="6"/>
        <v>0</v>
      </c>
      <c r="AA17" s="58">
        <f t="shared" si="7"/>
        <v>0</v>
      </c>
      <c r="AB17" s="58"/>
      <c r="AC17" s="22"/>
      <c r="AD17" s="58">
        <f t="shared" si="8"/>
        <v>0</v>
      </c>
      <c r="AE17" s="58">
        <v>0</v>
      </c>
      <c r="AF17" s="22">
        <v>0</v>
      </c>
      <c r="AG17" s="58">
        <f t="shared" si="9"/>
        <v>0</v>
      </c>
      <c r="AH17" s="58">
        <v>0</v>
      </c>
      <c r="AI17" s="22">
        <v>0</v>
      </c>
      <c r="AJ17" s="58">
        <f t="shared" si="10"/>
        <v>0</v>
      </c>
      <c r="AK17" s="58">
        <v>0</v>
      </c>
      <c r="AL17" s="22">
        <v>0</v>
      </c>
      <c r="AM17" s="58">
        <f t="shared" si="11"/>
        <v>0</v>
      </c>
      <c r="AN17" s="58">
        <v>0</v>
      </c>
      <c r="AO17" s="22">
        <v>0</v>
      </c>
    </row>
    <row r="18" spans="1:41" ht="19.5" customHeight="1">
      <c r="A18" s="21" t="s">
        <v>561</v>
      </c>
      <c r="B18" s="21" t="s">
        <v>566</v>
      </c>
      <c r="C18" s="21" t="s">
        <v>555</v>
      </c>
      <c r="D18" s="21" t="s">
        <v>567</v>
      </c>
      <c r="E18" s="58">
        <f t="shared" si="12"/>
        <v>6</v>
      </c>
      <c r="F18" s="58">
        <f t="shared" si="13"/>
        <v>6</v>
      </c>
      <c r="G18" s="58">
        <f t="shared" si="14"/>
        <v>6</v>
      </c>
      <c r="H18" s="58">
        <v>6</v>
      </c>
      <c r="I18" s="22"/>
      <c r="J18" s="58">
        <f t="shared" si="0"/>
        <v>0</v>
      </c>
      <c r="K18" s="58">
        <v>0</v>
      </c>
      <c r="L18" s="22">
        <v>0</v>
      </c>
      <c r="M18" s="58">
        <f t="shared" si="1"/>
        <v>0</v>
      </c>
      <c r="N18" s="58">
        <v>0</v>
      </c>
      <c r="O18" s="22">
        <v>0</v>
      </c>
      <c r="P18" s="23">
        <f t="shared" si="2"/>
        <v>0</v>
      </c>
      <c r="Q18" s="58">
        <f t="shared" si="3"/>
        <v>0</v>
      </c>
      <c r="R18" s="58">
        <v>0</v>
      </c>
      <c r="S18" s="22">
        <v>0</v>
      </c>
      <c r="T18" s="58">
        <f t="shared" si="4"/>
        <v>0</v>
      </c>
      <c r="U18" s="58">
        <v>0</v>
      </c>
      <c r="V18" s="58">
        <v>0</v>
      </c>
      <c r="W18" s="58">
        <f t="shared" si="5"/>
        <v>0</v>
      </c>
      <c r="X18" s="58">
        <v>0</v>
      </c>
      <c r="Y18" s="22">
        <v>0</v>
      </c>
      <c r="Z18" s="23">
        <f t="shared" si="6"/>
        <v>0</v>
      </c>
      <c r="AA18" s="58">
        <f t="shared" si="7"/>
        <v>0</v>
      </c>
      <c r="AB18" s="58"/>
      <c r="AC18" s="22"/>
      <c r="AD18" s="58">
        <f t="shared" si="8"/>
        <v>0</v>
      </c>
      <c r="AE18" s="58">
        <v>0</v>
      </c>
      <c r="AF18" s="22">
        <v>0</v>
      </c>
      <c r="AG18" s="58">
        <f t="shared" si="9"/>
        <v>0</v>
      </c>
      <c r="AH18" s="58">
        <v>0</v>
      </c>
      <c r="AI18" s="22">
        <v>0</v>
      </c>
      <c r="AJ18" s="58">
        <f t="shared" si="10"/>
        <v>0</v>
      </c>
      <c r="AK18" s="58">
        <v>0</v>
      </c>
      <c r="AL18" s="22">
        <v>0</v>
      </c>
      <c r="AM18" s="58">
        <f t="shared" si="11"/>
        <v>0</v>
      </c>
      <c r="AN18" s="58">
        <v>0</v>
      </c>
      <c r="AO18" s="22">
        <v>0</v>
      </c>
    </row>
    <row r="19" spans="1:41" ht="19.5" customHeight="1">
      <c r="A19" s="21" t="s">
        <v>561</v>
      </c>
      <c r="B19" s="21" t="s">
        <v>554</v>
      </c>
      <c r="C19" s="21" t="s">
        <v>555</v>
      </c>
      <c r="D19" s="21" t="s">
        <v>568</v>
      </c>
      <c r="E19" s="58">
        <f t="shared" si="12"/>
        <v>202.55</v>
      </c>
      <c r="F19" s="58">
        <f t="shared" si="13"/>
        <v>202.55</v>
      </c>
      <c r="G19" s="58">
        <f t="shared" si="14"/>
        <v>202.55</v>
      </c>
      <c r="H19" s="58">
        <v>0.55</v>
      </c>
      <c r="I19" s="22">
        <v>202</v>
      </c>
      <c r="J19" s="58">
        <f t="shared" si="0"/>
        <v>0</v>
      </c>
      <c r="K19" s="58">
        <v>0</v>
      </c>
      <c r="L19" s="22">
        <v>0</v>
      </c>
      <c r="M19" s="58">
        <f t="shared" si="1"/>
        <v>0</v>
      </c>
      <c r="N19" s="58">
        <v>0</v>
      </c>
      <c r="O19" s="22">
        <v>0</v>
      </c>
      <c r="P19" s="23">
        <f t="shared" si="2"/>
        <v>0</v>
      </c>
      <c r="Q19" s="58">
        <f t="shared" si="3"/>
        <v>0</v>
      </c>
      <c r="R19" s="58">
        <v>0</v>
      </c>
      <c r="S19" s="22">
        <v>0</v>
      </c>
      <c r="T19" s="58">
        <f t="shared" si="4"/>
        <v>0</v>
      </c>
      <c r="U19" s="58">
        <v>0</v>
      </c>
      <c r="V19" s="58">
        <v>0</v>
      </c>
      <c r="W19" s="58">
        <f t="shared" si="5"/>
        <v>0</v>
      </c>
      <c r="X19" s="58">
        <v>0</v>
      </c>
      <c r="Y19" s="22">
        <v>0</v>
      </c>
      <c r="Z19" s="23">
        <f t="shared" si="6"/>
        <v>0</v>
      </c>
      <c r="AA19" s="58">
        <f t="shared" si="7"/>
        <v>0</v>
      </c>
      <c r="AB19" s="58"/>
      <c r="AC19" s="22"/>
      <c r="AD19" s="58">
        <f t="shared" si="8"/>
        <v>0</v>
      </c>
      <c r="AE19" s="58">
        <v>0</v>
      </c>
      <c r="AF19" s="22">
        <v>0</v>
      </c>
      <c r="AG19" s="58">
        <f t="shared" si="9"/>
        <v>0</v>
      </c>
      <c r="AH19" s="58">
        <v>0</v>
      </c>
      <c r="AI19" s="22">
        <v>0</v>
      </c>
      <c r="AJ19" s="58">
        <f t="shared" si="10"/>
        <v>0</v>
      </c>
      <c r="AK19" s="58">
        <v>0</v>
      </c>
      <c r="AL19" s="22">
        <v>0</v>
      </c>
      <c r="AM19" s="58">
        <f t="shared" si="11"/>
        <v>0</v>
      </c>
      <c r="AN19" s="58">
        <v>0</v>
      </c>
      <c r="AO19" s="22">
        <v>0</v>
      </c>
    </row>
    <row r="20" spans="1:41" ht="19.5" customHeight="1">
      <c r="A20" s="21" t="s">
        <v>95</v>
      </c>
      <c r="B20" s="21" t="s">
        <v>95</v>
      </c>
      <c r="C20" s="21" t="s">
        <v>95</v>
      </c>
      <c r="D20" s="21" t="s">
        <v>570</v>
      </c>
      <c r="E20" s="58">
        <f>E21+E22</f>
        <v>277</v>
      </c>
      <c r="F20" s="58">
        <f>F21+F22</f>
        <v>277</v>
      </c>
      <c r="G20" s="58">
        <f>G21+G22</f>
        <v>277</v>
      </c>
      <c r="H20" s="58">
        <f>H21+H22</f>
        <v>277</v>
      </c>
      <c r="I20" s="22"/>
      <c r="J20" s="58"/>
      <c r="K20" s="58"/>
      <c r="L20" s="22"/>
      <c r="M20" s="58"/>
      <c r="N20" s="58"/>
      <c r="O20" s="22"/>
      <c r="P20" s="23"/>
      <c r="Q20" s="58"/>
      <c r="R20" s="58"/>
      <c r="S20" s="22"/>
      <c r="T20" s="58"/>
      <c r="U20" s="58"/>
      <c r="V20" s="58"/>
      <c r="W20" s="58"/>
      <c r="X20" s="58"/>
      <c r="Y20" s="22"/>
      <c r="Z20" s="23"/>
      <c r="AA20" s="58"/>
      <c r="AB20" s="58"/>
      <c r="AC20" s="22"/>
      <c r="AD20" s="58"/>
      <c r="AE20" s="58"/>
      <c r="AF20" s="22"/>
      <c r="AG20" s="58"/>
      <c r="AH20" s="58"/>
      <c r="AI20" s="22"/>
      <c r="AJ20" s="58"/>
      <c r="AK20" s="58"/>
      <c r="AL20" s="22"/>
      <c r="AM20" s="58"/>
      <c r="AN20" s="58"/>
      <c r="AO20" s="22"/>
    </row>
    <row r="21" spans="1:41" ht="19.5" customHeight="1">
      <c r="A21" s="21" t="s">
        <v>571</v>
      </c>
      <c r="B21" s="21" t="s">
        <v>239</v>
      </c>
      <c r="C21" s="21" t="s">
        <v>272</v>
      </c>
      <c r="D21" s="21" t="s">
        <v>572</v>
      </c>
      <c r="E21" s="58">
        <f>SUM(F21,P21,Z21)</f>
        <v>237.35</v>
      </c>
      <c r="F21" s="58">
        <f>SUM(G21,J21,M21)</f>
        <v>237.35</v>
      </c>
      <c r="G21" s="58">
        <f>SUM(H21:I21)</f>
        <v>237.35</v>
      </c>
      <c r="H21" s="58">
        <v>237.35</v>
      </c>
      <c r="I21" s="22"/>
      <c r="J21" s="58"/>
      <c r="K21" s="58"/>
      <c r="L21" s="22"/>
      <c r="M21" s="58"/>
      <c r="N21" s="58"/>
      <c r="O21" s="22"/>
      <c r="P21" s="23"/>
      <c r="Q21" s="58"/>
      <c r="R21" s="58"/>
      <c r="S21" s="22"/>
      <c r="T21" s="58"/>
      <c r="U21" s="58"/>
      <c r="V21" s="58"/>
      <c r="W21" s="58"/>
      <c r="X21" s="58"/>
      <c r="Y21" s="22"/>
      <c r="Z21" s="23"/>
      <c r="AA21" s="58"/>
      <c r="AB21" s="58"/>
      <c r="AC21" s="22"/>
      <c r="AD21" s="58"/>
      <c r="AE21" s="58"/>
      <c r="AF21" s="22"/>
      <c r="AG21" s="58"/>
      <c r="AH21" s="58"/>
      <c r="AI21" s="22"/>
      <c r="AJ21" s="58"/>
      <c r="AK21" s="58"/>
      <c r="AL21" s="22"/>
      <c r="AM21" s="58"/>
      <c r="AN21" s="58"/>
      <c r="AO21" s="22"/>
    </row>
    <row r="22" spans="1:41" ht="19.5" customHeight="1">
      <c r="A22" s="21" t="s">
        <v>571</v>
      </c>
      <c r="B22" s="21" t="s">
        <v>553</v>
      </c>
      <c r="C22" s="21" t="s">
        <v>272</v>
      </c>
      <c r="D22" s="21" t="s">
        <v>573</v>
      </c>
      <c r="E22" s="58">
        <f>SUM(F22,P22,Z22)</f>
        <v>39.65</v>
      </c>
      <c r="F22" s="58">
        <f>SUM(G22,J22,M22)</f>
        <v>39.65</v>
      </c>
      <c r="G22" s="58">
        <f>SUM(H22:I22)</f>
        <v>39.65</v>
      </c>
      <c r="H22" s="58">
        <v>39.65</v>
      </c>
      <c r="I22" s="22"/>
      <c r="J22" s="58"/>
      <c r="K22" s="58"/>
      <c r="L22" s="22"/>
      <c r="M22" s="58"/>
      <c r="N22" s="58"/>
      <c r="O22" s="22"/>
      <c r="P22" s="23"/>
      <c r="Q22" s="58"/>
      <c r="R22" s="58"/>
      <c r="S22" s="22"/>
      <c r="T22" s="58"/>
      <c r="U22" s="58"/>
      <c r="V22" s="58"/>
      <c r="W22" s="58"/>
      <c r="X22" s="58"/>
      <c r="Y22" s="22"/>
      <c r="Z22" s="23"/>
      <c r="AA22" s="58"/>
      <c r="AB22" s="58"/>
      <c r="AC22" s="22"/>
      <c r="AD22" s="58"/>
      <c r="AE22" s="58"/>
      <c r="AF22" s="22"/>
      <c r="AG22" s="58"/>
      <c r="AH22" s="58"/>
      <c r="AI22" s="22"/>
      <c r="AJ22" s="58"/>
      <c r="AK22" s="58"/>
      <c r="AL22" s="22"/>
      <c r="AM22" s="58"/>
      <c r="AN22" s="58"/>
      <c r="AO22" s="22"/>
    </row>
    <row r="23" spans="1:41" ht="19.5" customHeight="1">
      <c r="A23" s="21" t="s">
        <v>95</v>
      </c>
      <c r="B23" s="21" t="s">
        <v>95</v>
      </c>
      <c r="C23" s="21" t="s">
        <v>95</v>
      </c>
      <c r="D23" s="21" t="s">
        <v>574</v>
      </c>
      <c r="E23" s="58">
        <f>SUM(E24)</f>
        <v>185.33</v>
      </c>
      <c r="F23" s="58">
        <v>185.33</v>
      </c>
      <c r="G23" s="58">
        <f>SUM(G24)</f>
        <v>185.33</v>
      </c>
      <c r="H23" s="58">
        <f>SUM(H24)</f>
        <v>185.33</v>
      </c>
      <c r="I23" s="22"/>
      <c r="J23" s="58"/>
      <c r="K23" s="58"/>
      <c r="L23" s="22"/>
      <c r="M23" s="58"/>
      <c r="N23" s="58"/>
      <c r="O23" s="22"/>
      <c r="P23" s="23"/>
      <c r="Q23" s="58"/>
      <c r="R23" s="58"/>
      <c r="S23" s="22"/>
      <c r="T23" s="58"/>
      <c r="U23" s="58"/>
      <c r="V23" s="58"/>
      <c r="W23" s="58"/>
      <c r="X23" s="58"/>
      <c r="Y23" s="22"/>
      <c r="Z23" s="23"/>
      <c r="AA23" s="58"/>
      <c r="AB23" s="58"/>
      <c r="AC23" s="22"/>
      <c r="AD23" s="58"/>
      <c r="AE23" s="58"/>
      <c r="AF23" s="22"/>
      <c r="AG23" s="58"/>
      <c r="AH23" s="58"/>
      <c r="AI23" s="22"/>
      <c r="AJ23" s="58"/>
      <c r="AK23" s="58"/>
      <c r="AL23" s="22"/>
      <c r="AM23" s="58"/>
      <c r="AN23" s="58"/>
      <c r="AO23" s="22"/>
    </row>
    <row r="24" spans="1:41" ht="19.5" customHeight="1">
      <c r="A24" s="21" t="s">
        <v>575</v>
      </c>
      <c r="B24" s="21" t="s">
        <v>244</v>
      </c>
      <c r="C24" s="21" t="s">
        <v>272</v>
      </c>
      <c r="D24" s="21" t="s">
        <v>585</v>
      </c>
      <c r="E24" s="58">
        <f>SUM(F24,P24,Z24)</f>
        <v>185.33</v>
      </c>
      <c r="F24" s="58">
        <f>SUM(G24,J24,M24)</f>
        <v>185.33</v>
      </c>
      <c r="G24" s="58">
        <f>SUM(H24:I24)</f>
        <v>185.33</v>
      </c>
      <c r="H24" s="58">
        <v>185.33</v>
      </c>
      <c r="I24" s="22"/>
      <c r="J24" s="58"/>
      <c r="K24" s="58"/>
      <c r="L24" s="22"/>
      <c r="M24" s="58"/>
      <c r="N24" s="58"/>
      <c r="O24" s="22"/>
      <c r="P24" s="23"/>
      <c r="Q24" s="58"/>
      <c r="R24" s="58"/>
      <c r="S24" s="22"/>
      <c r="T24" s="58"/>
      <c r="U24" s="58"/>
      <c r="V24" s="58"/>
      <c r="W24" s="58"/>
      <c r="X24" s="58"/>
      <c r="Y24" s="22"/>
      <c r="Z24" s="23"/>
      <c r="AA24" s="58"/>
      <c r="AB24" s="58"/>
      <c r="AC24" s="22"/>
      <c r="AD24" s="58"/>
      <c r="AE24" s="58"/>
      <c r="AF24" s="22"/>
      <c r="AG24" s="58"/>
      <c r="AH24" s="58"/>
      <c r="AI24" s="22"/>
      <c r="AJ24" s="58"/>
      <c r="AK24" s="58"/>
      <c r="AL24" s="22"/>
      <c r="AM24" s="58"/>
      <c r="AN24" s="58"/>
      <c r="AO24" s="22"/>
    </row>
    <row r="25" spans="1:41" ht="19.5" customHeight="1">
      <c r="A25" s="21"/>
      <c r="B25" s="21"/>
      <c r="C25" s="21"/>
      <c r="D25" s="21" t="s">
        <v>576</v>
      </c>
      <c r="E25" s="58">
        <f>E26+E29</f>
        <v>1079.96</v>
      </c>
      <c r="F25" s="58">
        <f>F26+F29</f>
        <v>1079.96</v>
      </c>
      <c r="G25" s="58">
        <f>G26+G29</f>
        <v>1079.96</v>
      </c>
      <c r="H25" s="58">
        <f>H26+H29</f>
        <v>1079.96</v>
      </c>
      <c r="I25" s="22"/>
      <c r="J25" s="58"/>
      <c r="K25" s="58"/>
      <c r="L25" s="22"/>
      <c r="M25" s="58"/>
      <c r="N25" s="58"/>
      <c r="O25" s="22"/>
      <c r="P25" s="23"/>
      <c r="Q25" s="58"/>
      <c r="R25" s="58"/>
      <c r="S25" s="22"/>
      <c r="T25" s="58"/>
      <c r="U25" s="58"/>
      <c r="V25" s="58"/>
      <c r="W25" s="58"/>
      <c r="X25" s="58"/>
      <c r="Y25" s="22"/>
      <c r="Z25" s="23"/>
      <c r="AA25" s="58"/>
      <c r="AB25" s="58"/>
      <c r="AC25" s="22"/>
      <c r="AD25" s="58"/>
      <c r="AE25" s="58"/>
      <c r="AF25" s="22"/>
      <c r="AG25" s="58"/>
      <c r="AH25" s="58"/>
      <c r="AI25" s="22"/>
      <c r="AJ25" s="58"/>
      <c r="AK25" s="58"/>
      <c r="AL25" s="22"/>
      <c r="AM25" s="58"/>
      <c r="AN25" s="58"/>
      <c r="AO25" s="22"/>
    </row>
    <row r="26" spans="1:41" ht="19.5" customHeight="1">
      <c r="A26" s="21" t="s">
        <v>95</v>
      </c>
      <c r="B26" s="21" t="s">
        <v>95</v>
      </c>
      <c r="C26" s="21" t="s">
        <v>95</v>
      </c>
      <c r="D26" s="21" t="s">
        <v>570</v>
      </c>
      <c r="E26" s="58">
        <f>E27+E28</f>
        <v>915.7199999999999</v>
      </c>
      <c r="F26" s="58">
        <f>F27+F28</f>
        <v>915.7199999999999</v>
      </c>
      <c r="G26" s="58">
        <f>G27+G28</f>
        <v>915.7199999999999</v>
      </c>
      <c r="H26" s="58">
        <f>H27+H28</f>
        <v>915.7199999999999</v>
      </c>
      <c r="I26" s="22"/>
      <c r="J26" s="58"/>
      <c r="K26" s="58"/>
      <c r="L26" s="22"/>
      <c r="M26" s="58"/>
      <c r="N26" s="58"/>
      <c r="O26" s="22"/>
      <c r="P26" s="23"/>
      <c r="Q26" s="58"/>
      <c r="R26" s="58"/>
      <c r="S26" s="22"/>
      <c r="T26" s="58"/>
      <c r="U26" s="58"/>
      <c r="V26" s="58"/>
      <c r="W26" s="58"/>
      <c r="X26" s="58"/>
      <c r="Y26" s="22"/>
      <c r="Z26" s="23"/>
      <c r="AA26" s="58"/>
      <c r="AB26" s="58"/>
      <c r="AC26" s="22"/>
      <c r="AD26" s="58"/>
      <c r="AE26" s="58"/>
      <c r="AF26" s="22"/>
      <c r="AG26" s="58"/>
      <c r="AH26" s="58"/>
      <c r="AI26" s="22"/>
      <c r="AJ26" s="58"/>
      <c r="AK26" s="58"/>
      <c r="AL26" s="22"/>
      <c r="AM26" s="58"/>
      <c r="AN26" s="58"/>
      <c r="AO26" s="22"/>
    </row>
    <row r="27" spans="1:41" ht="19.5" customHeight="1">
      <c r="A27" s="21" t="s">
        <v>571</v>
      </c>
      <c r="B27" s="21" t="s">
        <v>239</v>
      </c>
      <c r="C27" s="21" t="s">
        <v>332</v>
      </c>
      <c r="D27" s="21" t="s">
        <v>586</v>
      </c>
      <c r="E27" s="58">
        <f>SUM(F27,P27,Z27)</f>
        <v>778.93</v>
      </c>
      <c r="F27" s="58">
        <f>SUM(G27,J27,M27)</f>
        <v>778.93</v>
      </c>
      <c r="G27" s="58">
        <f>SUM(H27:I27)</f>
        <v>778.93</v>
      </c>
      <c r="H27" s="58">
        <v>778.93</v>
      </c>
      <c r="I27" s="22"/>
      <c r="J27" s="58"/>
      <c r="K27" s="58"/>
      <c r="L27" s="22"/>
      <c r="M27" s="58"/>
      <c r="N27" s="58"/>
      <c r="O27" s="22"/>
      <c r="P27" s="23"/>
      <c r="Q27" s="58"/>
      <c r="R27" s="58"/>
      <c r="S27" s="22"/>
      <c r="T27" s="58"/>
      <c r="U27" s="58"/>
      <c r="V27" s="58"/>
      <c r="W27" s="58"/>
      <c r="X27" s="58"/>
      <c r="Y27" s="22"/>
      <c r="Z27" s="23"/>
      <c r="AA27" s="58"/>
      <c r="AB27" s="58"/>
      <c r="AC27" s="22"/>
      <c r="AD27" s="58"/>
      <c r="AE27" s="58"/>
      <c r="AF27" s="22"/>
      <c r="AG27" s="58"/>
      <c r="AH27" s="58"/>
      <c r="AI27" s="22"/>
      <c r="AJ27" s="58"/>
      <c r="AK27" s="58"/>
      <c r="AL27" s="22"/>
      <c r="AM27" s="58"/>
      <c r="AN27" s="58"/>
      <c r="AO27" s="22"/>
    </row>
    <row r="28" spans="1:41" ht="19.5" customHeight="1">
      <c r="A28" s="21" t="s">
        <v>571</v>
      </c>
      <c r="B28" s="21" t="s">
        <v>553</v>
      </c>
      <c r="C28" s="21" t="s">
        <v>332</v>
      </c>
      <c r="D28" s="21" t="s">
        <v>587</v>
      </c>
      <c r="E28" s="58">
        <f>SUM(F28,P28,Z28)</f>
        <v>136.79</v>
      </c>
      <c r="F28" s="58">
        <f>SUM(G28,J28,M28)</f>
        <v>136.79</v>
      </c>
      <c r="G28" s="58">
        <f>SUM(H28:I28)</f>
        <v>136.79</v>
      </c>
      <c r="H28" s="58">
        <v>136.79</v>
      </c>
      <c r="I28" s="22"/>
      <c r="J28" s="58"/>
      <c r="K28" s="58"/>
      <c r="L28" s="22"/>
      <c r="M28" s="58"/>
      <c r="N28" s="58"/>
      <c r="O28" s="22"/>
      <c r="P28" s="23"/>
      <c r="Q28" s="58"/>
      <c r="R28" s="58"/>
      <c r="S28" s="22"/>
      <c r="T28" s="58"/>
      <c r="U28" s="58"/>
      <c r="V28" s="58"/>
      <c r="W28" s="58"/>
      <c r="X28" s="58"/>
      <c r="Y28" s="22"/>
      <c r="Z28" s="23"/>
      <c r="AA28" s="58"/>
      <c r="AB28" s="58"/>
      <c r="AC28" s="22"/>
      <c r="AD28" s="58"/>
      <c r="AE28" s="58"/>
      <c r="AF28" s="22"/>
      <c r="AG28" s="58"/>
      <c r="AH28" s="58"/>
      <c r="AI28" s="22"/>
      <c r="AJ28" s="58"/>
      <c r="AK28" s="58"/>
      <c r="AL28" s="22"/>
      <c r="AM28" s="58"/>
      <c r="AN28" s="58"/>
      <c r="AO28" s="22"/>
    </row>
    <row r="29" spans="1:41" ht="19.5" customHeight="1">
      <c r="A29" s="21" t="s">
        <v>95</v>
      </c>
      <c r="B29" s="21" t="s">
        <v>95</v>
      </c>
      <c r="C29" s="21" t="s">
        <v>95</v>
      </c>
      <c r="D29" s="148" t="s">
        <v>574</v>
      </c>
      <c r="E29" s="58">
        <f>SUM(F29,P29,Z29)</f>
        <v>164.24</v>
      </c>
      <c r="F29" s="58">
        <f>SUM(G29,J29,M29)</f>
        <v>164.24</v>
      </c>
      <c r="G29" s="58">
        <f>SUM(H29:I29)</f>
        <v>164.24</v>
      </c>
      <c r="H29" s="58">
        <v>164.24</v>
      </c>
      <c r="I29" s="22"/>
      <c r="J29" s="58"/>
      <c r="K29" s="58"/>
      <c r="L29" s="22"/>
      <c r="M29" s="58"/>
      <c r="N29" s="58"/>
      <c r="O29" s="22"/>
      <c r="P29" s="23"/>
      <c r="Q29" s="58"/>
      <c r="R29" s="58"/>
      <c r="S29" s="22"/>
      <c r="T29" s="58"/>
      <c r="U29" s="58"/>
      <c r="V29" s="58"/>
      <c r="W29" s="58"/>
      <c r="X29" s="58"/>
      <c r="Y29" s="22"/>
      <c r="Z29" s="23"/>
      <c r="AA29" s="58"/>
      <c r="AB29" s="58"/>
      <c r="AC29" s="22"/>
      <c r="AD29" s="58"/>
      <c r="AE29" s="58"/>
      <c r="AF29" s="22"/>
      <c r="AG29" s="58"/>
      <c r="AH29" s="58"/>
      <c r="AI29" s="22"/>
      <c r="AJ29" s="58"/>
      <c r="AK29" s="58"/>
      <c r="AL29" s="22"/>
      <c r="AM29" s="58"/>
      <c r="AN29" s="58"/>
      <c r="AO29" s="22"/>
    </row>
    <row r="30" spans="1:41" ht="19.5" customHeight="1">
      <c r="A30" s="21" t="s">
        <v>575</v>
      </c>
      <c r="B30" s="21" t="s">
        <v>244</v>
      </c>
      <c r="C30" s="21" t="s">
        <v>577</v>
      </c>
      <c r="D30" s="148" t="s">
        <v>585</v>
      </c>
      <c r="E30" s="58">
        <f>SUM(F30,P30,Z30)</f>
        <v>164.24</v>
      </c>
      <c r="F30" s="58">
        <f>SUM(G30,J30,M30)</f>
        <v>164.24</v>
      </c>
      <c r="G30" s="58">
        <f>SUM(H30:I30)</f>
        <v>164.24</v>
      </c>
      <c r="H30" s="58">
        <v>164.24</v>
      </c>
      <c r="I30" s="22"/>
      <c r="J30" s="58"/>
      <c r="K30" s="58"/>
      <c r="L30" s="22"/>
      <c r="M30" s="58"/>
      <c r="N30" s="58"/>
      <c r="O30" s="22"/>
      <c r="P30" s="23"/>
      <c r="Q30" s="58"/>
      <c r="R30" s="58"/>
      <c r="S30" s="22"/>
      <c r="T30" s="58"/>
      <c r="U30" s="58"/>
      <c r="V30" s="58"/>
      <c r="W30" s="58"/>
      <c r="X30" s="58"/>
      <c r="Y30" s="22"/>
      <c r="Z30" s="23"/>
      <c r="AA30" s="58"/>
      <c r="AB30" s="58"/>
      <c r="AC30" s="22"/>
      <c r="AD30" s="58"/>
      <c r="AE30" s="58"/>
      <c r="AF30" s="22"/>
      <c r="AG30" s="58"/>
      <c r="AH30" s="58"/>
      <c r="AI30" s="22"/>
      <c r="AJ30" s="58"/>
      <c r="AK30" s="58"/>
      <c r="AL30" s="22"/>
      <c r="AM30" s="58"/>
      <c r="AN30" s="58"/>
      <c r="AO30" s="22"/>
    </row>
    <row r="31" spans="1:41" ht="19.5" customHeight="1">
      <c r="A31" s="21"/>
      <c r="B31" s="21"/>
      <c r="C31" s="21"/>
      <c r="D31" s="21" t="s">
        <v>621</v>
      </c>
      <c r="E31" s="58">
        <f>E32+E35</f>
        <v>222.25</v>
      </c>
      <c r="F31" s="58">
        <f>F32+F35</f>
        <v>222.25</v>
      </c>
      <c r="G31" s="58">
        <f>G32+G35</f>
        <v>222.25</v>
      </c>
      <c r="H31" s="58">
        <f>H32+H35</f>
        <v>222.25</v>
      </c>
      <c r="I31" s="22"/>
      <c r="J31" s="58"/>
      <c r="K31" s="58"/>
      <c r="L31" s="22"/>
      <c r="M31" s="58"/>
      <c r="N31" s="58"/>
      <c r="O31" s="22"/>
      <c r="P31" s="23"/>
      <c r="Q31" s="58"/>
      <c r="R31" s="58"/>
      <c r="S31" s="22"/>
      <c r="T31" s="58"/>
      <c r="U31" s="58"/>
      <c r="V31" s="58"/>
      <c r="W31" s="58"/>
      <c r="X31" s="58"/>
      <c r="Y31" s="22"/>
      <c r="Z31" s="23"/>
      <c r="AA31" s="58"/>
      <c r="AB31" s="58"/>
      <c r="AC31" s="22"/>
      <c r="AD31" s="58"/>
      <c r="AE31" s="58"/>
      <c r="AF31" s="22"/>
      <c r="AG31" s="58"/>
      <c r="AH31" s="58"/>
      <c r="AI31" s="22"/>
      <c r="AJ31" s="58"/>
      <c r="AK31" s="58"/>
      <c r="AL31" s="22"/>
      <c r="AM31" s="58"/>
      <c r="AN31" s="58"/>
      <c r="AO31" s="22"/>
    </row>
    <row r="32" spans="1:41" ht="19.5" customHeight="1">
      <c r="A32" s="21"/>
      <c r="B32" s="21"/>
      <c r="C32" s="21"/>
      <c r="D32" s="21" t="s">
        <v>589</v>
      </c>
      <c r="E32" s="58">
        <f>E33+E34</f>
        <v>184.15</v>
      </c>
      <c r="F32" s="58">
        <f>F33+F34</f>
        <v>184.15</v>
      </c>
      <c r="G32" s="58">
        <f>G33+G34</f>
        <v>184.15</v>
      </c>
      <c r="H32" s="58">
        <f>H33+H34</f>
        <v>184.15</v>
      </c>
      <c r="I32" s="22"/>
      <c r="J32" s="58"/>
      <c r="K32" s="58"/>
      <c r="L32" s="22"/>
      <c r="M32" s="58"/>
      <c r="N32" s="58"/>
      <c r="O32" s="22"/>
      <c r="P32" s="23"/>
      <c r="Q32" s="58"/>
      <c r="R32" s="58"/>
      <c r="S32" s="22"/>
      <c r="T32" s="58"/>
      <c r="U32" s="58"/>
      <c r="V32" s="58"/>
      <c r="W32" s="58"/>
      <c r="X32" s="58"/>
      <c r="Y32" s="22"/>
      <c r="Z32" s="23"/>
      <c r="AA32" s="58"/>
      <c r="AB32" s="58"/>
      <c r="AC32" s="22"/>
      <c r="AD32" s="58"/>
      <c r="AE32" s="58"/>
      <c r="AF32" s="22"/>
      <c r="AG32" s="58"/>
      <c r="AH32" s="58"/>
      <c r="AI32" s="22"/>
      <c r="AJ32" s="58"/>
      <c r="AK32" s="58"/>
      <c r="AL32" s="22"/>
      <c r="AM32" s="58"/>
      <c r="AN32" s="58"/>
      <c r="AO32" s="22"/>
    </row>
    <row r="33" spans="1:41" ht="19.5" customHeight="1">
      <c r="A33" s="21" t="s">
        <v>579</v>
      </c>
      <c r="B33" s="21" t="s">
        <v>580</v>
      </c>
      <c r="C33" s="45" t="s">
        <v>581</v>
      </c>
      <c r="D33" s="45" t="s">
        <v>586</v>
      </c>
      <c r="E33" s="58">
        <f>SUM(F33,P33,Z33)</f>
        <v>163.47</v>
      </c>
      <c r="F33" s="58">
        <f>SUM(G33,J33,M33)</f>
        <v>163.47</v>
      </c>
      <c r="G33" s="58">
        <f>SUM(H33:I33)</f>
        <v>163.47</v>
      </c>
      <c r="H33" s="58">
        <v>163.47</v>
      </c>
      <c r="I33" s="22"/>
      <c r="J33" s="58"/>
      <c r="K33" s="58"/>
      <c r="L33" s="22"/>
      <c r="M33" s="58"/>
      <c r="N33" s="58"/>
      <c r="O33" s="22"/>
      <c r="P33" s="23"/>
      <c r="Q33" s="58"/>
      <c r="R33" s="58"/>
      <c r="S33" s="22"/>
      <c r="T33" s="58"/>
      <c r="U33" s="58"/>
      <c r="V33" s="58"/>
      <c r="W33" s="58"/>
      <c r="X33" s="58"/>
      <c r="Y33" s="22"/>
      <c r="Z33" s="23"/>
      <c r="AA33" s="58"/>
      <c r="AB33" s="58"/>
      <c r="AC33" s="22"/>
      <c r="AD33" s="58"/>
      <c r="AE33" s="58"/>
      <c r="AF33" s="22"/>
      <c r="AG33" s="58"/>
      <c r="AH33" s="58"/>
      <c r="AI33" s="22"/>
      <c r="AJ33" s="58"/>
      <c r="AK33" s="58"/>
      <c r="AL33" s="22"/>
      <c r="AM33" s="58"/>
      <c r="AN33" s="58"/>
      <c r="AO33" s="22"/>
    </row>
    <row r="34" spans="1:41" ht="19.5" customHeight="1">
      <c r="A34" s="21" t="s">
        <v>579</v>
      </c>
      <c r="B34" s="21" t="s">
        <v>582</v>
      </c>
      <c r="C34" s="45" t="s">
        <v>581</v>
      </c>
      <c r="D34" s="45" t="s">
        <v>587</v>
      </c>
      <c r="E34" s="58">
        <f>SUM(F34,P34,Z34)</f>
        <v>20.68</v>
      </c>
      <c r="F34" s="58">
        <f>SUM(G34,J34,M34)</f>
        <v>20.68</v>
      </c>
      <c r="G34" s="58">
        <f>SUM(H34:I34)</f>
        <v>20.68</v>
      </c>
      <c r="H34" s="58">
        <v>20.68</v>
      </c>
      <c r="I34" s="22"/>
      <c r="J34" s="58"/>
      <c r="K34" s="58"/>
      <c r="L34" s="22"/>
      <c r="M34" s="58"/>
      <c r="N34" s="58"/>
      <c r="O34" s="22"/>
      <c r="P34" s="23"/>
      <c r="Q34" s="58"/>
      <c r="R34" s="58"/>
      <c r="S34" s="22"/>
      <c r="T34" s="58"/>
      <c r="U34" s="58"/>
      <c r="V34" s="58"/>
      <c r="W34" s="58"/>
      <c r="X34" s="58"/>
      <c r="Y34" s="22"/>
      <c r="Z34" s="23"/>
      <c r="AA34" s="58"/>
      <c r="AB34" s="58"/>
      <c r="AC34" s="22"/>
      <c r="AD34" s="58"/>
      <c r="AE34" s="58"/>
      <c r="AF34" s="22"/>
      <c r="AG34" s="58"/>
      <c r="AH34" s="58"/>
      <c r="AI34" s="22"/>
      <c r="AJ34" s="58"/>
      <c r="AK34" s="58"/>
      <c r="AL34" s="22"/>
      <c r="AM34" s="58"/>
      <c r="AN34" s="58"/>
      <c r="AO34" s="22"/>
    </row>
    <row r="35" spans="1:41" ht="19.5" customHeight="1">
      <c r="A35" s="21"/>
      <c r="B35" s="21"/>
      <c r="C35" s="45"/>
      <c r="D35" s="21" t="s">
        <v>588</v>
      </c>
      <c r="E35" s="58">
        <f>SUM(F35,P35,Z35)</f>
        <v>38.1</v>
      </c>
      <c r="F35" s="58">
        <f>SUM(G35,J35,M35)</f>
        <v>38.1</v>
      </c>
      <c r="G35" s="58">
        <f>SUM(H35:I35)</f>
        <v>38.1</v>
      </c>
      <c r="H35" s="58">
        <v>38.1</v>
      </c>
      <c r="I35" s="22"/>
      <c r="J35" s="58"/>
      <c r="K35" s="58"/>
      <c r="L35" s="22"/>
      <c r="M35" s="58"/>
      <c r="N35" s="58"/>
      <c r="O35" s="22"/>
      <c r="P35" s="23"/>
      <c r="Q35" s="58"/>
      <c r="R35" s="58"/>
      <c r="S35" s="22"/>
      <c r="T35" s="58"/>
      <c r="U35" s="58"/>
      <c r="V35" s="58"/>
      <c r="W35" s="58"/>
      <c r="X35" s="58"/>
      <c r="Y35" s="22"/>
      <c r="Z35" s="23"/>
      <c r="AA35" s="58"/>
      <c r="AB35" s="58"/>
      <c r="AC35" s="22"/>
      <c r="AD35" s="58"/>
      <c r="AE35" s="58"/>
      <c r="AF35" s="22"/>
      <c r="AG35" s="58"/>
      <c r="AH35" s="58"/>
      <c r="AI35" s="22"/>
      <c r="AJ35" s="58"/>
      <c r="AK35" s="58"/>
      <c r="AL35" s="22"/>
      <c r="AM35" s="58"/>
      <c r="AN35" s="58"/>
      <c r="AO35" s="22"/>
    </row>
    <row r="36" spans="1:41" ht="19.5" customHeight="1">
      <c r="A36" s="21" t="s">
        <v>583</v>
      </c>
      <c r="B36" s="21" t="s">
        <v>580</v>
      </c>
      <c r="C36" s="45" t="s">
        <v>581</v>
      </c>
      <c r="D36" s="45" t="s">
        <v>585</v>
      </c>
      <c r="E36" s="58">
        <f>SUM(F36,P36,Z36)</f>
        <v>38.1</v>
      </c>
      <c r="F36" s="58">
        <f>SUM(G36,J36,M36)</f>
        <v>38.1</v>
      </c>
      <c r="G36" s="58">
        <f>SUM(H36:I36)</f>
        <v>38.1</v>
      </c>
      <c r="H36" s="58">
        <v>38.1</v>
      </c>
      <c r="I36" s="22"/>
      <c r="J36" s="58"/>
      <c r="K36" s="58"/>
      <c r="L36" s="22"/>
      <c r="M36" s="58"/>
      <c r="N36" s="58"/>
      <c r="O36" s="22"/>
      <c r="P36" s="23"/>
      <c r="Q36" s="58"/>
      <c r="R36" s="58"/>
      <c r="S36" s="22"/>
      <c r="T36" s="58"/>
      <c r="U36" s="58"/>
      <c r="V36" s="58"/>
      <c r="W36" s="58"/>
      <c r="X36" s="58"/>
      <c r="Y36" s="22"/>
      <c r="Z36" s="23"/>
      <c r="AA36" s="58"/>
      <c r="AB36" s="58"/>
      <c r="AC36" s="22"/>
      <c r="AD36" s="58"/>
      <c r="AE36" s="58"/>
      <c r="AF36" s="22"/>
      <c r="AG36" s="58"/>
      <c r="AH36" s="58"/>
      <c r="AI36" s="22"/>
      <c r="AJ36" s="58"/>
      <c r="AK36" s="58"/>
      <c r="AL36" s="22"/>
      <c r="AM36" s="58"/>
      <c r="AN36" s="58"/>
      <c r="AO36" s="22"/>
    </row>
    <row r="37" spans="1:41" ht="19.5" customHeight="1">
      <c r="A37" s="21" t="s">
        <v>95</v>
      </c>
      <c r="B37" s="21" t="s">
        <v>95</v>
      </c>
      <c r="C37" s="21" t="s">
        <v>95</v>
      </c>
      <c r="D37" s="167" t="s">
        <v>654</v>
      </c>
      <c r="E37" s="58">
        <f>SUM(E38)+E42</f>
        <v>145.7</v>
      </c>
      <c r="F37" s="58">
        <f>SUM(E38)+F42</f>
        <v>145.7</v>
      </c>
      <c r="G37" s="58">
        <f>SUM(F38)+G42</f>
        <v>145.7</v>
      </c>
      <c r="H37" s="58">
        <f>SUM(G38)+H42</f>
        <v>145.7</v>
      </c>
      <c r="I37" s="22"/>
      <c r="J37" s="58"/>
      <c r="K37" s="58"/>
      <c r="L37" s="22"/>
      <c r="M37" s="58"/>
      <c r="N37" s="58"/>
      <c r="O37" s="22"/>
      <c r="P37" s="23"/>
      <c r="Q37" s="58"/>
      <c r="R37" s="58"/>
      <c r="S37" s="22"/>
      <c r="T37" s="58"/>
      <c r="U37" s="58"/>
      <c r="V37" s="58"/>
      <c r="W37" s="58"/>
      <c r="X37" s="58"/>
      <c r="Y37" s="22"/>
      <c r="Z37" s="23"/>
      <c r="AA37" s="58"/>
      <c r="AB37" s="58"/>
      <c r="AC37" s="22"/>
      <c r="AD37" s="58"/>
      <c r="AE37" s="58"/>
      <c r="AF37" s="22"/>
      <c r="AG37" s="58"/>
      <c r="AH37" s="58"/>
      <c r="AI37" s="22"/>
      <c r="AJ37" s="58"/>
      <c r="AK37" s="58"/>
      <c r="AL37" s="22"/>
      <c r="AM37" s="58"/>
      <c r="AN37" s="58"/>
      <c r="AO37" s="22"/>
    </row>
    <row r="38" spans="1:41" ht="19.5" customHeight="1">
      <c r="A38" s="21"/>
      <c r="B38" s="21"/>
      <c r="C38" s="21"/>
      <c r="D38" s="19" t="s">
        <v>642</v>
      </c>
      <c r="E38" s="58">
        <f>SUM(E39:E40)</f>
        <v>117.98</v>
      </c>
      <c r="F38" s="58">
        <f>SUM(F39:F40)</f>
        <v>117.98</v>
      </c>
      <c r="G38" s="58">
        <f>SUM(G39:G40)</f>
        <v>117.98</v>
      </c>
      <c r="H38" s="58">
        <f>SUM(H39:H40)</f>
        <v>117.98</v>
      </c>
      <c r="I38" s="22"/>
      <c r="J38" s="58"/>
      <c r="K38" s="58"/>
      <c r="L38" s="22"/>
      <c r="M38" s="58"/>
      <c r="N38" s="58"/>
      <c r="O38" s="22"/>
      <c r="P38" s="23"/>
      <c r="Q38" s="58"/>
      <c r="R38" s="58"/>
      <c r="S38" s="22"/>
      <c r="T38" s="58"/>
      <c r="U38" s="58"/>
      <c r="V38" s="58"/>
      <c r="W38" s="58"/>
      <c r="X38" s="58"/>
      <c r="Y38" s="22"/>
      <c r="Z38" s="23"/>
      <c r="AA38" s="58"/>
      <c r="AB38" s="58"/>
      <c r="AC38" s="22"/>
      <c r="AD38" s="58"/>
      <c r="AE38" s="58"/>
      <c r="AF38" s="22"/>
      <c r="AG38" s="58"/>
      <c r="AH38" s="58"/>
      <c r="AI38" s="22"/>
      <c r="AJ38" s="58"/>
      <c r="AK38" s="58"/>
      <c r="AL38" s="22"/>
      <c r="AM38" s="58"/>
      <c r="AN38" s="58"/>
      <c r="AO38" s="22"/>
    </row>
    <row r="39" spans="1:41" ht="19.5" customHeight="1">
      <c r="A39" s="21" t="s">
        <v>643</v>
      </c>
      <c r="B39" s="21" t="s">
        <v>644</v>
      </c>
      <c r="C39" s="21" t="s">
        <v>645</v>
      </c>
      <c r="D39" s="154" t="s">
        <v>646</v>
      </c>
      <c r="E39" s="58">
        <f>SUM(F39,P39,Z39)</f>
        <v>100.53</v>
      </c>
      <c r="F39" s="58">
        <f aca="true" t="shared" si="15" ref="E39:F42">SUM(G39,J39,M39)</f>
        <v>100.53</v>
      </c>
      <c r="G39" s="58">
        <f>SUM(H39:I39)</f>
        <v>100.53</v>
      </c>
      <c r="H39" s="58">
        <v>100.53</v>
      </c>
      <c r="I39" s="22"/>
      <c r="J39" s="58"/>
      <c r="K39" s="58"/>
      <c r="L39" s="22"/>
      <c r="M39" s="58"/>
      <c r="N39" s="58"/>
      <c r="O39" s="22"/>
      <c r="P39" s="23"/>
      <c r="Q39" s="58"/>
      <c r="R39" s="58"/>
      <c r="S39" s="22"/>
      <c r="T39" s="58"/>
      <c r="U39" s="58"/>
      <c r="V39" s="58"/>
      <c r="W39" s="58"/>
      <c r="X39" s="58"/>
      <c r="Y39" s="22"/>
      <c r="Z39" s="23"/>
      <c r="AA39" s="58"/>
      <c r="AB39" s="58"/>
      <c r="AC39" s="22"/>
      <c r="AD39" s="58"/>
      <c r="AE39" s="58"/>
      <c r="AF39" s="22"/>
      <c r="AG39" s="58"/>
      <c r="AH39" s="58"/>
      <c r="AI39" s="22"/>
      <c r="AJ39" s="58"/>
      <c r="AK39" s="58"/>
      <c r="AL39" s="22"/>
      <c r="AM39" s="58"/>
      <c r="AN39" s="58"/>
      <c r="AO39" s="22"/>
    </row>
    <row r="40" spans="1:41" ht="19.5" customHeight="1">
      <c r="A40" s="21" t="s">
        <v>647</v>
      </c>
      <c r="B40" s="21" t="s">
        <v>240</v>
      </c>
      <c r="C40" s="21" t="s">
        <v>633</v>
      </c>
      <c r="D40" s="154" t="s">
        <v>648</v>
      </c>
      <c r="E40" s="58">
        <f>SUM(F40,P40,Z40)</f>
        <v>17.45</v>
      </c>
      <c r="F40" s="58">
        <f t="shared" si="15"/>
        <v>17.45</v>
      </c>
      <c r="G40" s="58">
        <f>SUM(H40:I40)</f>
        <v>17.45</v>
      </c>
      <c r="H40" s="58">
        <v>17.45</v>
      </c>
      <c r="I40" s="22"/>
      <c r="J40" s="58"/>
      <c r="K40" s="58"/>
      <c r="L40" s="22"/>
      <c r="M40" s="58"/>
      <c r="N40" s="58"/>
      <c r="O40" s="22"/>
      <c r="P40" s="23"/>
      <c r="Q40" s="58"/>
      <c r="R40" s="58"/>
      <c r="S40" s="22"/>
      <c r="T40" s="58"/>
      <c r="U40" s="58"/>
      <c r="V40" s="58"/>
      <c r="W40" s="58"/>
      <c r="X40" s="58"/>
      <c r="Y40" s="22"/>
      <c r="Z40" s="23"/>
      <c r="AA40" s="58"/>
      <c r="AB40" s="58"/>
      <c r="AC40" s="22"/>
      <c r="AD40" s="58"/>
      <c r="AE40" s="58"/>
      <c r="AF40" s="22"/>
      <c r="AG40" s="58"/>
      <c r="AH40" s="58"/>
      <c r="AI40" s="22"/>
      <c r="AJ40" s="58"/>
      <c r="AK40" s="58"/>
      <c r="AL40" s="22"/>
      <c r="AM40" s="58"/>
      <c r="AN40" s="58"/>
      <c r="AO40" s="22"/>
    </row>
    <row r="41" spans="1:41" ht="19.5" customHeight="1">
      <c r="A41" s="21"/>
      <c r="B41" s="21"/>
      <c r="C41" s="21"/>
      <c r="D41" s="177" t="s">
        <v>649</v>
      </c>
      <c r="E41" s="58">
        <f>SUM(F41,I41,L41)</f>
        <v>27.72</v>
      </c>
      <c r="F41" s="58">
        <f>SUM(G41,J41,M41)</f>
        <v>27.72</v>
      </c>
      <c r="G41" s="58">
        <f>SUM(H41:I41)</f>
        <v>27.72</v>
      </c>
      <c r="H41" s="58">
        <f>SUM(H42)</f>
        <v>27.72</v>
      </c>
      <c r="I41" s="22"/>
      <c r="J41" s="58"/>
      <c r="K41" s="58"/>
      <c r="L41" s="22"/>
      <c r="M41" s="58"/>
      <c r="N41" s="58"/>
      <c r="O41" s="22"/>
      <c r="P41" s="23"/>
      <c r="Q41" s="58"/>
      <c r="R41" s="58"/>
      <c r="S41" s="22"/>
      <c r="T41" s="58"/>
      <c r="U41" s="58"/>
      <c r="V41" s="58"/>
      <c r="W41" s="58"/>
      <c r="X41" s="58"/>
      <c r="Y41" s="22"/>
      <c r="Z41" s="23"/>
      <c r="AA41" s="58"/>
      <c r="AB41" s="58"/>
      <c r="AC41" s="22"/>
      <c r="AD41" s="58"/>
      <c r="AE41" s="58"/>
      <c r="AF41" s="22"/>
      <c r="AG41" s="58"/>
      <c r="AH41" s="58"/>
      <c r="AI41" s="22"/>
      <c r="AJ41" s="58"/>
      <c r="AK41" s="58"/>
      <c r="AL41" s="22"/>
      <c r="AM41" s="58"/>
      <c r="AN41" s="58"/>
      <c r="AO41" s="22"/>
    </row>
    <row r="42" spans="1:41" ht="19.5" customHeight="1">
      <c r="A42" s="21" t="s">
        <v>650</v>
      </c>
      <c r="B42" s="21" t="s">
        <v>651</v>
      </c>
      <c r="C42" s="21" t="s">
        <v>652</v>
      </c>
      <c r="D42" s="154" t="s">
        <v>653</v>
      </c>
      <c r="E42" s="58">
        <f t="shared" si="15"/>
        <v>27.72</v>
      </c>
      <c r="F42" s="58">
        <f t="shared" si="15"/>
        <v>27.72</v>
      </c>
      <c r="G42" s="58">
        <f>SUM(H42:I42)</f>
        <v>27.72</v>
      </c>
      <c r="H42" s="58">
        <v>27.72</v>
      </c>
      <c r="I42" s="22"/>
      <c r="J42" s="58"/>
      <c r="K42" s="58"/>
      <c r="L42" s="22"/>
      <c r="M42" s="58"/>
      <c r="N42" s="58"/>
      <c r="O42" s="22"/>
      <c r="P42" s="23"/>
      <c r="Q42" s="58"/>
      <c r="R42" s="58"/>
      <c r="S42" s="22"/>
      <c r="T42" s="58"/>
      <c r="U42" s="58"/>
      <c r="V42" s="58"/>
      <c r="W42" s="58"/>
      <c r="X42" s="58"/>
      <c r="Y42" s="22"/>
      <c r="Z42" s="23"/>
      <c r="AA42" s="58"/>
      <c r="AB42" s="58"/>
      <c r="AC42" s="22"/>
      <c r="AD42" s="58"/>
      <c r="AE42" s="58"/>
      <c r="AF42" s="22"/>
      <c r="AG42" s="58"/>
      <c r="AH42" s="58"/>
      <c r="AI42" s="22"/>
      <c r="AJ42" s="58"/>
      <c r="AK42" s="58"/>
      <c r="AL42" s="22"/>
      <c r="AM42" s="58"/>
      <c r="AN42" s="58"/>
      <c r="AO42" s="22"/>
    </row>
    <row r="43" spans="1:41" ht="19.5" customHeight="1">
      <c r="A43" s="21" t="s">
        <v>95</v>
      </c>
      <c r="B43" s="21" t="s">
        <v>95</v>
      </c>
      <c r="C43" s="21" t="s">
        <v>95</v>
      </c>
      <c r="D43" s="167" t="s">
        <v>661</v>
      </c>
      <c r="E43" s="58">
        <f>SUM(E44)+E47</f>
        <v>136.88</v>
      </c>
      <c r="F43" s="58">
        <f>SUM(E44)+F47</f>
        <v>136.88</v>
      </c>
      <c r="G43" s="58">
        <f>SUM(F44)+G47</f>
        <v>136.88</v>
      </c>
      <c r="H43" s="58">
        <f>SUM(G44)+H47</f>
        <v>136.88</v>
      </c>
      <c r="I43" s="22"/>
      <c r="J43" s="58"/>
      <c r="K43" s="58"/>
      <c r="L43" s="22"/>
      <c r="M43" s="58"/>
      <c r="N43" s="58"/>
      <c r="O43" s="22"/>
      <c r="P43" s="23"/>
      <c r="Q43" s="58"/>
      <c r="R43" s="58"/>
      <c r="S43" s="22"/>
      <c r="T43" s="58"/>
      <c r="U43" s="58"/>
      <c r="V43" s="58"/>
      <c r="W43" s="58"/>
      <c r="X43" s="58"/>
      <c r="Y43" s="22"/>
      <c r="Z43" s="23"/>
      <c r="AA43" s="58"/>
      <c r="AB43" s="58"/>
      <c r="AC43" s="22"/>
      <c r="AD43" s="58"/>
      <c r="AE43" s="58"/>
      <c r="AF43" s="22"/>
      <c r="AG43" s="58"/>
      <c r="AH43" s="58"/>
      <c r="AI43" s="22"/>
      <c r="AJ43" s="58"/>
      <c r="AK43" s="58"/>
      <c r="AL43" s="22"/>
      <c r="AM43" s="58"/>
      <c r="AN43" s="58"/>
      <c r="AO43" s="22"/>
    </row>
    <row r="44" spans="1:41" ht="19.5" customHeight="1">
      <c r="A44" s="21"/>
      <c r="B44" s="21"/>
      <c r="C44" s="21"/>
      <c r="D44" s="19" t="s">
        <v>642</v>
      </c>
      <c r="E44" s="58">
        <f>SUM(E45:E46)</f>
        <v>113.77000000000001</v>
      </c>
      <c r="F44" s="58">
        <f>SUM(F45:F46)</f>
        <v>113.77000000000001</v>
      </c>
      <c r="G44" s="58">
        <f>SUM(G45:G46)</f>
        <v>113.77000000000001</v>
      </c>
      <c r="H44" s="58">
        <f>SUM(H45:H46)</f>
        <v>113.77000000000001</v>
      </c>
      <c r="I44" s="22"/>
      <c r="J44" s="58"/>
      <c r="K44" s="58"/>
      <c r="L44" s="22"/>
      <c r="M44" s="58"/>
      <c r="N44" s="58"/>
      <c r="O44" s="22"/>
      <c r="P44" s="23"/>
      <c r="Q44" s="58"/>
      <c r="R44" s="58"/>
      <c r="S44" s="22"/>
      <c r="T44" s="58"/>
      <c r="U44" s="58"/>
      <c r="V44" s="58"/>
      <c r="W44" s="58"/>
      <c r="X44" s="58"/>
      <c r="Y44" s="22"/>
      <c r="Z44" s="23"/>
      <c r="AA44" s="58"/>
      <c r="AB44" s="58"/>
      <c r="AC44" s="22"/>
      <c r="AD44" s="58"/>
      <c r="AE44" s="58"/>
      <c r="AF44" s="22"/>
      <c r="AG44" s="58"/>
      <c r="AH44" s="58"/>
      <c r="AI44" s="22"/>
      <c r="AJ44" s="58"/>
      <c r="AK44" s="58"/>
      <c r="AL44" s="22"/>
      <c r="AM44" s="58"/>
      <c r="AN44" s="58"/>
      <c r="AO44" s="22"/>
    </row>
    <row r="45" spans="1:41" ht="19.5" customHeight="1">
      <c r="A45" s="21" t="s">
        <v>579</v>
      </c>
      <c r="B45" s="21" t="s">
        <v>580</v>
      </c>
      <c r="C45" s="21" t="s">
        <v>655</v>
      </c>
      <c r="D45" s="177" t="s">
        <v>656</v>
      </c>
      <c r="E45" s="58">
        <f aca="true" t="shared" si="16" ref="E45:F48">SUM(F45,I45,L45)</f>
        <v>99.93</v>
      </c>
      <c r="F45" s="58">
        <f t="shared" si="16"/>
        <v>99.93</v>
      </c>
      <c r="G45" s="58">
        <f aca="true" t="shared" si="17" ref="G45:G51">SUM(H45:I45)</f>
        <v>99.93</v>
      </c>
      <c r="H45" s="58">
        <v>99.93</v>
      </c>
      <c r="I45" s="22"/>
      <c r="J45" s="58"/>
      <c r="K45" s="58"/>
      <c r="L45" s="22"/>
      <c r="M45" s="58"/>
      <c r="N45" s="58"/>
      <c r="O45" s="22"/>
      <c r="P45" s="23"/>
      <c r="Q45" s="58"/>
      <c r="R45" s="58"/>
      <c r="S45" s="22"/>
      <c r="T45" s="58"/>
      <c r="U45" s="58"/>
      <c r="V45" s="58"/>
      <c r="W45" s="58"/>
      <c r="X45" s="58"/>
      <c r="Y45" s="22"/>
      <c r="Z45" s="23"/>
      <c r="AA45" s="58"/>
      <c r="AB45" s="58"/>
      <c r="AC45" s="22"/>
      <c r="AD45" s="58"/>
      <c r="AE45" s="58"/>
      <c r="AF45" s="22"/>
      <c r="AG45" s="58"/>
      <c r="AH45" s="58"/>
      <c r="AI45" s="22"/>
      <c r="AJ45" s="58"/>
      <c r="AK45" s="58"/>
      <c r="AL45" s="22"/>
      <c r="AM45" s="58"/>
      <c r="AN45" s="58"/>
      <c r="AO45" s="22"/>
    </row>
    <row r="46" spans="1:41" ht="19.5" customHeight="1">
      <c r="A46" s="21" t="s">
        <v>579</v>
      </c>
      <c r="B46" s="21" t="s">
        <v>582</v>
      </c>
      <c r="C46" s="21" t="s">
        <v>655</v>
      </c>
      <c r="D46" s="177" t="s">
        <v>657</v>
      </c>
      <c r="E46" s="58">
        <f t="shared" si="16"/>
        <v>13.84</v>
      </c>
      <c r="F46" s="58">
        <f t="shared" si="16"/>
        <v>13.84</v>
      </c>
      <c r="G46" s="58">
        <f t="shared" si="17"/>
        <v>13.84</v>
      </c>
      <c r="H46" s="58">
        <v>13.84</v>
      </c>
      <c r="I46" s="22"/>
      <c r="J46" s="58"/>
      <c r="K46" s="58"/>
      <c r="L46" s="22"/>
      <c r="M46" s="58"/>
      <c r="N46" s="58"/>
      <c r="O46" s="22"/>
      <c r="P46" s="23"/>
      <c r="Q46" s="58"/>
      <c r="R46" s="58"/>
      <c r="S46" s="22"/>
      <c r="T46" s="58"/>
      <c r="U46" s="58"/>
      <c r="V46" s="58"/>
      <c r="W46" s="58"/>
      <c r="X46" s="58"/>
      <c r="Y46" s="22"/>
      <c r="Z46" s="23"/>
      <c r="AA46" s="58"/>
      <c r="AB46" s="58"/>
      <c r="AC46" s="22"/>
      <c r="AD46" s="58"/>
      <c r="AE46" s="58"/>
      <c r="AF46" s="22"/>
      <c r="AG46" s="58"/>
      <c r="AH46" s="58"/>
      <c r="AI46" s="22"/>
      <c r="AJ46" s="58"/>
      <c r="AK46" s="58"/>
      <c r="AL46" s="22"/>
      <c r="AM46" s="58"/>
      <c r="AN46" s="58"/>
      <c r="AO46" s="22"/>
    </row>
    <row r="47" spans="1:41" ht="19.5" customHeight="1">
      <c r="A47" s="21"/>
      <c r="B47" s="21"/>
      <c r="C47" s="21"/>
      <c r="D47" s="177" t="s">
        <v>658</v>
      </c>
      <c r="E47" s="58">
        <f>SUM(F47,I47,L47)</f>
        <v>23.11</v>
      </c>
      <c r="F47" s="58">
        <f>SUM(G47,J47,M47)</f>
        <v>23.11</v>
      </c>
      <c r="G47" s="58">
        <f t="shared" si="17"/>
        <v>23.11</v>
      </c>
      <c r="H47" s="58">
        <v>23.11</v>
      </c>
      <c r="I47" s="22"/>
      <c r="J47" s="58"/>
      <c r="K47" s="58"/>
      <c r="L47" s="22"/>
      <c r="M47" s="58"/>
      <c r="N47" s="58"/>
      <c r="O47" s="22"/>
      <c r="P47" s="23"/>
      <c r="Q47" s="58"/>
      <c r="R47" s="58"/>
      <c r="S47" s="22"/>
      <c r="T47" s="58"/>
      <c r="U47" s="58"/>
      <c r="V47" s="58"/>
      <c r="W47" s="58"/>
      <c r="X47" s="58"/>
      <c r="Y47" s="22"/>
      <c r="Z47" s="23"/>
      <c r="AA47" s="58"/>
      <c r="AB47" s="58"/>
      <c r="AC47" s="22"/>
      <c r="AD47" s="58"/>
      <c r="AE47" s="58"/>
      <c r="AF47" s="22"/>
      <c r="AG47" s="58"/>
      <c r="AH47" s="58"/>
      <c r="AI47" s="22"/>
      <c r="AJ47" s="58"/>
      <c r="AK47" s="58"/>
      <c r="AL47" s="22"/>
      <c r="AM47" s="58"/>
      <c r="AN47" s="58"/>
      <c r="AO47" s="22"/>
    </row>
    <row r="48" spans="1:41" ht="19.5" customHeight="1">
      <c r="A48" s="21" t="s">
        <v>659</v>
      </c>
      <c r="B48" s="21" t="s">
        <v>244</v>
      </c>
      <c r="C48" s="21" t="s">
        <v>641</v>
      </c>
      <c r="D48" s="177" t="s">
        <v>660</v>
      </c>
      <c r="E48" s="58">
        <f t="shared" si="16"/>
        <v>23.11</v>
      </c>
      <c r="F48" s="58">
        <f t="shared" si="16"/>
        <v>23.11</v>
      </c>
      <c r="G48" s="58">
        <f t="shared" si="17"/>
        <v>23.11</v>
      </c>
      <c r="H48" s="58">
        <v>23.11</v>
      </c>
      <c r="I48" s="22"/>
      <c r="J48" s="58"/>
      <c r="K48" s="58"/>
      <c r="L48" s="22"/>
      <c r="M48" s="58"/>
      <c r="N48" s="58"/>
      <c r="O48" s="22"/>
      <c r="P48" s="23"/>
      <c r="Q48" s="58"/>
      <c r="R48" s="58"/>
      <c r="S48" s="22"/>
      <c r="T48" s="58"/>
      <c r="U48" s="58"/>
      <c r="V48" s="58"/>
      <c r="W48" s="58"/>
      <c r="X48" s="58"/>
      <c r="Y48" s="22"/>
      <c r="Z48" s="23"/>
      <c r="AA48" s="58"/>
      <c r="AB48" s="58"/>
      <c r="AC48" s="22"/>
      <c r="AD48" s="58"/>
      <c r="AE48" s="58"/>
      <c r="AF48" s="22"/>
      <c r="AG48" s="58"/>
      <c r="AH48" s="58"/>
      <c r="AI48" s="22"/>
      <c r="AJ48" s="58"/>
      <c r="AK48" s="58"/>
      <c r="AL48" s="22"/>
      <c r="AM48" s="58"/>
      <c r="AN48" s="58"/>
      <c r="AO48" s="22"/>
    </row>
    <row r="49" spans="1:41" ht="19.5" customHeight="1">
      <c r="A49" s="21"/>
      <c r="B49" s="21"/>
      <c r="C49" s="21"/>
      <c r="D49" s="21"/>
      <c r="E49" s="58">
        <f>SUM(F49,P49,Z49)</f>
        <v>0</v>
      </c>
      <c r="F49" s="58">
        <f>SUM(G49,J49,M49)</f>
        <v>0</v>
      </c>
      <c r="G49" s="58">
        <f t="shared" si="17"/>
        <v>0</v>
      </c>
      <c r="H49" s="58"/>
      <c r="I49" s="22"/>
      <c r="J49" s="58"/>
      <c r="K49" s="58"/>
      <c r="L49" s="22"/>
      <c r="M49" s="58"/>
      <c r="N49" s="58"/>
      <c r="O49" s="22"/>
      <c r="P49" s="23"/>
      <c r="Q49" s="58"/>
      <c r="R49" s="58"/>
      <c r="S49" s="22"/>
      <c r="T49" s="58"/>
      <c r="U49" s="58"/>
      <c r="V49" s="58"/>
      <c r="W49" s="58"/>
      <c r="X49" s="58"/>
      <c r="Y49" s="22"/>
      <c r="Z49" s="23"/>
      <c r="AA49" s="58"/>
      <c r="AB49" s="58"/>
      <c r="AC49" s="22"/>
      <c r="AD49" s="58"/>
      <c r="AE49" s="58"/>
      <c r="AF49" s="22"/>
      <c r="AG49" s="58"/>
      <c r="AH49" s="58"/>
      <c r="AI49" s="22"/>
      <c r="AJ49" s="58"/>
      <c r="AK49" s="58"/>
      <c r="AL49" s="22"/>
      <c r="AM49" s="58"/>
      <c r="AN49" s="58"/>
      <c r="AO49" s="22"/>
    </row>
    <row r="50" spans="1:41" ht="19.5" customHeight="1">
      <c r="A50" s="21"/>
      <c r="B50" s="21"/>
      <c r="C50" s="21"/>
      <c r="D50" s="21"/>
      <c r="E50" s="58">
        <f>SUM(F50,P50,Z50)</f>
        <v>0</v>
      </c>
      <c r="F50" s="58">
        <f>SUM(G50,J50,M50)</f>
        <v>0</v>
      </c>
      <c r="G50" s="58">
        <f t="shared" si="17"/>
        <v>0</v>
      </c>
      <c r="H50" s="58"/>
      <c r="I50" s="22"/>
      <c r="J50" s="58"/>
      <c r="K50" s="58"/>
      <c r="L50" s="22"/>
      <c r="M50" s="58"/>
      <c r="N50" s="58"/>
      <c r="O50" s="22"/>
      <c r="P50" s="23"/>
      <c r="Q50" s="58"/>
      <c r="R50" s="58"/>
      <c r="S50" s="22"/>
      <c r="T50" s="58"/>
      <c r="U50" s="58"/>
      <c r="V50" s="58"/>
      <c r="W50" s="58"/>
      <c r="X50" s="58"/>
      <c r="Y50" s="22"/>
      <c r="Z50" s="23"/>
      <c r="AA50" s="58"/>
      <c r="AB50" s="58"/>
      <c r="AC50" s="22"/>
      <c r="AD50" s="58"/>
      <c r="AE50" s="58"/>
      <c r="AF50" s="22"/>
      <c r="AG50" s="58"/>
      <c r="AH50" s="58"/>
      <c r="AI50" s="22"/>
      <c r="AJ50" s="58"/>
      <c r="AK50" s="58"/>
      <c r="AL50" s="22"/>
      <c r="AM50" s="58"/>
      <c r="AN50" s="58"/>
      <c r="AO50" s="22"/>
    </row>
    <row r="51" spans="1:41" ht="19.5" customHeight="1">
      <c r="A51" s="21"/>
      <c r="B51" s="21"/>
      <c r="C51" s="21"/>
      <c r="D51" s="21"/>
      <c r="E51" s="58">
        <f>SUM(F51,P51,Z51)</f>
        <v>0</v>
      </c>
      <c r="F51" s="58">
        <f>SUM(G51,J51,M51)</f>
        <v>0</v>
      </c>
      <c r="G51" s="58">
        <f t="shared" si="17"/>
        <v>0</v>
      </c>
      <c r="H51" s="58"/>
      <c r="I51" s="22"/>
      <c r="J51" s="58">
        <f>SUM(K51:L51)</f>
        <v>0</v>
      </c>
      <c r="K51" s="58">
        <v>0</v>
      </c>
      <c r="L51" s="22">
        <v>0</v>
      </c>
      <c r="M51" s="58">
        <f>SUM(N51:O51)</f>
        <v>0</v>
      </c>
      <c r="N51" s="58">
        <v>0</v>
      </c>
      <c r="O51" s="22">
        <v>0</v>
      </c>
      <c r="P51" s="23">
        <f>SUM(Q51,T51,W51)</f>
        <v>0</v>
      </c>
      <c r="Q51" s="58">
        <f>SUM(R51:S51)</f>
        <v>0</v>
      </c>
      <c r="R51" s="58">
        <v>0</v>
      </c>
      <c r="S51" s="22">
        <v>0</v>
      </c>
      <c r="T51" s="58">
        <f>SUM(U51:V51)</f>
        <v>0</v>
      </c>
      <c r="U51" s="58">
        <v>0</v>
      </c>
      <c r="V51" s="58">
        <v>0</v>
      </c>
      <c r="W51" s="58">
        <f>SUM(X51:Y51)</f>
        <v>0</v>
      </c>
      <c r="X51" s="58">
        <v>0</v>
      </c>
      <c r="Y51" s="22">
        <v>0</v>
      </c>
      <c r="Z51" s="23">
        <f>SUM(AA51,AD51,AG51,AJ51,AM51)</f>
        <v>0</v>
      </c>
      <c r="AA51" s="58">
        <f>SUM(AB51:AC51)</f>
        <v>0</v>
      </c>
      <c r="AB51" s="58"/>
      <c r="AC51" s="22"/>
      <c r="AD51" s="58">
        <f>SUM(AE51:AF51)</f>
        <v>0</v>
      </c>
      <c r="AE51" s="58">
        <v>0</v>
      </c>
      <c r="AF51" s="22">
        <v>0</v>
      </c>
      <c r="AG51" s="58">
        <f>SUM(AH51:AI51)</f>
        <v>0</v>
      </c>
      <c r="AH51" s="58">
        <v>0</v>
      </c>
      <c r="AI51" s="22">
        <v>0</v>
      </c>
      <c r="AJ51" s="58">
        <f>SUM(AK51:AL51)</f>
        <v>0</v>
      </c>
      <c r="AK51" s="58">
        <v>0</v>
      </c>
      <c r="AL51" s="22">
        <v>0</v>
      </c>
      <c r="AM51" s="58">
        <f>SUM(AN51:AO51)</f>
        <v>0</v>
      </c>
      <c r="AN51" s="58">
        <v>0</v>
      </c>
      <c r="AO51" s="22">
        <v>0</v>
      </c>
    </row>
  </sheetData>
  <sheetProtection/>
  <mergeCells count="23">
    <mergeCell ref="A2:AO2"/>
    <mergeCell ref="A4:D4"/>
    <mergeCell ref="F4:O4"/>
    <mergeCell ref="P4:Y4"/>
    <mergeCell ref="Z4:AO4"/>
    <mergeCell ref="A5:B5"/>
    <mergeCell ref="G5:I5"/>
    <mergeCell ref="J5:L5"/>
    <mergeCell ref="M5:O5"/>
    <mergeCell ref="C5:C6"/>
    <mergeCell ref="D5:D6"/>
    <mergeCell ref="E4:E6"/>
    <mergeCell ref="F5:F6"/>
    <mergeCell ref="P5:P6"/>
    <mergeCell ref="Z5:Z6"/>
    <mergeCell ref="AD5:AF5"/>
    <mergeCell ref="AG5:AI5"/>
    <mergeCell ref="AJ5:AL5"/>
    <mergeCell ref="AM5:AO5"/>
    <mergeCell ref="Q5:S5"/>
    <mergeCell ref="T5:V5"/>
    <mergeCell ref="W5:Y5"/>
    <mergeCell ref="AA5:AC5"/>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DI48"/>
  <sheetViews>
    <sheetView showZeros="0" zoomScalePageLayoutView="0" workbookViewId="0" topLeftCell="A4">
      <pane xSplit="5" topLeftCell="F1" activePane="topRight" state="frozen"/>
      <selection pane="topLeft" activeCell="A3" sqref="A3"/>
      <selection pane="topRight" activeCell="E11" sqref="E11"/>
    </sheetView>
  </sheetViews>
  <sheetFormatPr defaultColWidth="7.00390625" defaultRowHeight="14.25"/>
  <cols>
    <col min="1" max="1" width="3.625" style="1" customWidth="1"/>
    <col min="2" max="2" width="2.75390625" style="1" customWidth="1"/>
    <col min="3" max="3" width="3.2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113" width="6.875" style="1" customWidth="1"/>
    <col min="114" max="16384" width="7.00390625" style="1" customWidth="1"/>
  </cols>
  <sheetData>
    <row r="1" spans="1:113" ht="19.5" customHeight="1">
      <c r="A1" s="39"/>
      <c r="B1" s="67"/>
      <c r="C1" s="67"/>
      <c r="D1" s="67"/>
      <c r="DI1" s="5" t="s">
        <v>96</v>
      </c>
    </row>
    <row r="2" spans="1:113" ht="19.5" customHeight="1">
      <c r="A2" s="185" t="s">
        <v>97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row>
    <row r="3" spans="1:113" ht="19.5" customHeight="1">
      <c r="A3" s="7" t="s">
        <v>631</v>
      </c>
      <c r="B3" s="6"/>
      <c r="D3" s="6"/>
      <c r="F3" s="69"/>
      <c r="DI3" s="73" t="s">
        <v>4</v>
      </c>
    </row>
    <row r="4" spans="1:113" ht="19.5" customHeight="1">
      <c r="A4" s="221" t="s">
        <v>33</v>
      </c>
      <c r="B4" s="222"/>
      <c r="C4" s="222"/>
      <c r="D4" s="223"/>
      <c r="E4" s="189" t="s">
        <v>34</v>
      </c>
      <c r="F4" s="211" t="s">
        <v>98</v>
      </c>
      <c r="G4" s="212"/>
      <c r="H4" s="212"/>
      <c r="I4" s="212"/>
      <c r="J4" s="212"/>
      <c r="K4" s="212"/>
      <c r="L4" s="212"/>
      <c r="M4" s="212"/>
      <c r="N4" s="212"/>
      <c r="O4" s="212"/>
      <c r="P4" s="212"/>
      <c r="Q4" s="212"/>
      <c r="R4" s="212"/>
      <c r="S4" s="213"/>
      <c r="T4" s="211" t="s">
        <v>99</v>
      </c>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3"/>
      <c r="AV4" s="211" t="s">
        <v>100</v>
      </c>
      <c r="AW4" s="212"/>
      <c r="AX4" s="212"/>
      <c r="AY4" s="212"/>
      <c r="AZ4" s="212"/>
      <c r="BA4" s="212"/>
      <c r="BB4" s="212"/>
      <c r="BC4" s="212"/>
      <c r="BD4" s="212"/>
      <c r="BE4" s="212"/>
      <c r="BF4" s="212"/>
      <c r="BG4" s="213"/>
      <c r="BH4" s="211" t="s">
        <v>101</v>
      </c>
      <c r="BI4" s="212"/>
      <c r="BJ4" s="212"/>
      <c r="BK4" s="212"/>
      <c r="BL4" s="213"/>
      <c r="BM4" s="211" t="s">
        <v>102</v>
      </c>
      <c r="BN4" s="212"/>
      <c r="BO4" s="212"/>
      <c r="BP4" s="212"/>
      <c r="BQ4" s="212"/>
      <c r="BR4" s="212"/>
      <c r="BS4" s="212"/>
      <c r="BT4" s="212"/>
      <c r="BU4" s="212"/>
      <c r="BV4" s="212"/>
      <c r="BW4" s="212"/>
      <c r="BX4" s="212"/>
      <c r="BY4" s="213"/>
      <c r="BZ4" s="211" t="s">
        <v>103</v>
      </c>
      <c r="CA4" s="212"/>
      <c r="CB4" s="212"/>
      <c r="CC4" s="212"/>
      <c r="CD4" s="212"/>
      <c r="CE4" s="212"/>
      <c r="CF4" s="212"/>
      <c r="CG4" s="212"/>
      <c r="CH4" s="212"/>
      <c r="CI4" s="212"/>
      <c r="CJ4" s="212"/>
      <c r="CK4" s="212"/>
      <c r="CL4" s="212"/>
      <c r="CM4" s="212"/>
      <c r="CN4" s="212"/>
      <c r="CO4" s="212"/>
      <c r="CP4" s="212"/>
      <c r="CQ4" s="213"/>
      <c r="CR4" s="218" t="s">
        <v>104</v>
      </c>
      <c r="CS4" s="219"/>
      <c r="CT4" s="220"/>
      <c r="CU4" s="218" t="s">
        <v>105</v>
      </c>
      <c r="CV4" s="219"/>
      <c r="CW4" s="219"/>
      <c r="CX4" s="219"/>
      <c r="CY4" s="219"/>
      <c r="CZ4" s="220"/>
      <c r="DA4" s="218" t="s">
        <v>106</v>
      </c>
      <c r="DB4" s="219"/>
      <c r="DC4" s="220"/>
      <c r="DD4" s="211" t="s">
        <v>107</v>
      </c>
      <c r="DE4" s="212"/>
      <c r="DF4" s="212"/>
      <c r="DG4" s="212"/>
      <c r="DH4" s="212"/>
      <c r="DI4" s="213"/>
    </row>
    <row r="5" spans="1:113" ht="19.5" customHeight="1">
      <c r="A5" s="208" t="s">
        <v>44</v>
      </c>
      <c r="B5" s="209"/>
      <c r="C5" s="210"/>
      <c r="D5" s="189" t="s">
        <v>108</v>
      </c>
      <c r="E5" s="186"/>
      <c r="F5" s="214" t="s">
        <v>49</v>
      </c>
      <c r="G5" s="214" t="s">
        <v>109</v>
      </c>
      <c r="H5" s="214" t="s">
        <v>110</v>
      </c>
      <c r="I5" s="214" t="s">
        <v>111</v>
      </c>
      <c r="J5" s="214" t="s">
        <v>112</v>
      </c>
      <c r="K5" s="214" t="s">
        <v>113</v>
      </c>
      <c r="L5" s="214" t="s">
        <v>114</v>
      </c>
      <c r="M5" s="214" t="s">
        <v>115</v>
      </c>
      <c r="N5" s="214" t="s">
        <v>116</v>
      </c>
      <c r="O5" s="214" t="s">
        <v>117</v>
      </c>
      <c r="P5" s="214" t="s">
        <v>118</v>
      </c>
      <c r="Q5" s="214" t="s">
        <v>119</v>
      </c>
      <c r="R5" s="214" t="s">
        <v>120</v>
      </c>
      <c r="S5" s="214" t="s">
        <v>121</v>
      </c>
      <c r="T5" s="214" t="s">
        <v>49</v>
      </c>
      <c r="U5" s="214" t="s">
        <v>122</v>
      </c>
      <c r="V5" s="214" t="s">
        <v>123</v>
      </c>
      <c r="W5" s="214" t="s">
        <v>124</v>
      </c>
      <c r="X5" s="214" t="s">
        <v>125</v>
      </c>
      <c r="Y5" s="214" t="s">
        <v>126</v>
      </c>
      <c r="Z5" s="214" t="s">
        <v>127</v>
      </c>
      <c r="AA5" s="214" t="s">
        <v>128</v>
      </c>
      <c r="AB5" s="214" t="s">
        <v>129</v>
      </c>
      <c r="AC5" s="214" t="s">
        <v>130</v>
      </c>
      <c r="AD5" s="214" t="s">
        <v>131</v>
      </c>
      <c r="AE5" s="214" t="s">
        <v>132</v>
      </c>
      <c r="AF5" s="214" t="s">
        <v>133</v>
      </c>
      <c r="AG5" s="214" t="s">
        <v>134</v>
      </c>
      <c r="AH5" s="214" t="s">
        <v>135</v>
      </c>
      <c r="AI5" s="214" t="s">
        <v>136</v>
      </c>
      <c r="AJ5" s="214" t="s">
        <v>137</v>
      </c>
      <c r="AK5" s="214" t="s">
        <v>138</v>
      </c>
      <c r="AL5" s="214" t="s">
        <v>139</v>
      </c>
      <c r="AM5" s="214" t="s">
        <v>140</v>
      </c>
      <c r="AN5" s="214" t="s">
        <v>141</v>
      </c>
      <c r="AO5" s="214" t="s">
        <v>142</v>
      </c>
      <c r="AP5" s="214" t="s">
        <v>143</v>
      </c>
      <c r="AQ5" s="214" t="s">
        <v>144</v>
      </c>
      <c r="AR5" s="214" t="s">
        <v>145</v>
      </c>
      <c r="AS5" s="214" t="s">
        <v>146</v>
      </c>
      <c r="AT5" s="214" t="s">
        <v>147</v>
      </c>
      <c r="AU5" s="214" t="s">
        <v>148</v>
      </c>
      <c r="AV5" s="214" t="s">
        <v>49</v>
      </c>
      <c r="AW5" s="214" t="s">
        <v>149</v>
      </c>
      <c r="AX5" s="214" t="s">
        <v>150</v>
      </c>
      <c r="AY5" s="214" t="s">
        <v>151</v>
      </c>
      <c r="AZ5" s="214" t="s">
        <v>152</v>
      </c>
      <c r="BA5" s="214" t="s">
        <v>153</v>
      </c>
      <c r="BB5" s="214" t="s">
        <v>154</v>
      </c>
      <c r="BC5" s="214" t="s">
        <v>155</v>
      </c>
      <c r="BD5" s="214" t="s">
        <v>156</v>
      </c>
      <c r="BE5" s="214" t="s">
        <v>157</v>
      </c>
      <c r="BF5" s="214" t="s">
        <v>158</v>
      </c>
      <c r="BG5" s="217" t="s">
        <v>159</v>
      </c>
      <c r="BH5" s="217" t="s">
        <v>49</v>
      </c>
      <c r="BI5" s="217" t="s">
        <v>160</v>
      </c>
      <c r="BJ5" s="217" t="s">
        <v>161</v>
      </c>
      <c r="BK5" s="217" t="s">
        <v>162</v>
      </c>
      <c r="BL5" s="217" t="s">
        <v>163</v>
      </c>
      <c r="BM5" s="214" t="s">
        <v>49</v>
      </c>
      <c r="BN5" s="214" t="s">
        <v>164</v>
      </c>
      <c r="BO5" s="214" t="s">
        <v>165</v>
      </c>
      <c r="BP5" s="214" t="s">
        <v>166</v>
      </c>
      <c r="BQ5" s="214" t="s">
        <v>167</v>
      </c>
      <c r="BR5" s="214" t="s">
        <v>168</v>
      </c>
      <c r="BS5" s="214" t="s">
        <v>169</v>
      </c>
      <c r="BT5" s="214" t="s">
        <v>170</v>
      </c>
      <c r="BU5" s="214" t="s">
        <v>171</v>
      </c>
      <c r="BV5" s="214" t="s">
        <v>172</v>
      </c>
      <c r="BW5" s="215" t="s">
        <v>173</v>
      </c>
      <c r="BX5" s="215" t="s">
        <v>174</v>
      </c>
      <c r="BY5" s="214" t="s">
        <v>175</v>
      </c>
      <c r="BZ5" s="214" t="s">
        <v>49</v>
      </c>
      <c r="CA5" s="214" t="s">
        <v>164</v>
      </c>
      <c r="CB5" s="214" t="s">
        <v>165</v>
      </c>
      <c r="CC5" s="214" t="s">
        <v>166</v>
      </c>
      <c r="CD5" s="214" t="s">
        <v>167</v>
      </c>
      <c r="CE5" s="214" t="s">
        <v>168</v>
      </c>
      <c r="CF5" s="214" t="s">
        <v>169</v>
      </c>
      <c r="CG5" s="214" t="s">
        <v>170</v>
      </c>
      <c r="CH5" s="214" t="s">
        <v>176</v>
      </c>
      <c r="CI5" s="214" t="s">
        <v>177</v>
      </c>
      <c r="CJ5" s="214" t="s">
        <v>178</v>
      </c>
      <c r="CK5" s="214" t="s">
        <v>179</v>
      </c>
      <c r="CL5" s="214" t="s">
        <v>171</v>
      </c>
      <c r="CM5" s="214" t="s">
        <v>172</v>
      </c>
      <c r="CN5" s="214" t="s">
        <v>180</v>
      </c>
      <c r="CO5" s="215" t="s">
        <v>173</v>
      </c>
      <c r="CP5" s="215" t="s">
        <v>174</v>
      </c>
      <c r="CQ5" s="214" t="s">
        <v>181</v>
      </c>
      <c r="CR5" s="215" t="s">
        <v>49</v>
      </c>
      <c r="CS5" s="215" t="s">
        <v>182</v>
      </c>
      <c r="CT5" s="214" t="s">
        <v>183</v>
      </c>
      <c r="CU5" s="215" t="s">
        <v>49</v>
      </c>
      <c r="CV5" s="215" t="s">
        <v>182</v>
      </c>
      <c r="CW5" s="214" t="s">
        <v>184</v>
      </c>
      <c r="CX5" s="215" t="s">
        <v>185</v>
      </c>
      <c r="CY5" s="215" t="s">
        <v>186</v>
      </c>
      <c r="CZ5" s="217" t="s">
        <v>183</v>
      </c>
      <c r="DA5" s="215" t="s">
        <v>49</v>
      </c>
      <c r="DB5" s="215" t="s">
        <v>106</v>
      </c>
      <c r="DC5" s="215" t="s">
        <v>187</v>
      </c>
      <c r="DD5" s="214" t="s">
        <v>49</v>
      </c>
      <c r="DE5" s="214" t="s">
        <v>188</v>
      </c>
      <c r="DF5" s="214" t="s">
        <v>189</v>
      </c>
      <c r="DG5" s="214" t="s">
        <v>187</v>
      </c>
      <c r="DH5" s="214" t="s">
        <v>190</v>
      </c>
      <c r="DI5" s="214" t="s">
        <v>107</v>
      </c>
    </row>
    <row r="6" spans="1:113" ht="30.75" customHeight="1">
      <c r="A6" s="64" t="s">
        <v>54</v>
      </c>
      <c r="B6" s="70" t="s">
        <v>55</v>
      </c>
      <c r="C6" s="65" t="s">
        <v>56</v>
      </c>
      <c r="D6" s="190"/>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90"/>
      <c r="BH6" s="190"/>
      <c r="BI6" s="190"/>
      <c r="BJ6" s="190"/>
      <c r="BK6" s="190"/>
      <c r="BL6" s="190"/>
      <c r="BM6" s="187"/>
      <c r="BN6" s="187"/>
      <c r="BO6" s="187"/>
      <c r="BP6" s="187"/>
      <c r="BQ6" s="187"/>
      <c r="BR6" s="187"/>
      <c r="BS6" s="187"/>
      <c r="BT6" s="187"/>
      <c r="BU6" s="187"/>
      <c r="BV6" s="187"/>
      <c r="BW6" s="216"/>
      <c r="BX6" s="216"/>
      <c r="BY6" s="187"/>
      <c r="BZ6" s="187"/>
      <c r="CA6" s="187"/>
      <c r="CB6" s="187"/>
      <c r="CC6" s="187"/>
      <c r="CD6" s="187"/>
      <c r="CE6" s="187"/>
      <c r="CF6" s="187"/>
      <c r="CG6" s="187"/>
      <c r="CH6" s="187"/>
      <c r="CI6" s="187"/>
      <c r="CJ6" s="187"/>
      <c r="CK6" s="187"/>
      <c r="CL6" s="187"/>
      <c r="CM6" s="187"/>
      <c r="CN6" s="187"/>
      <c r="CO6" s="216"/>
      <c r="CP6" s="216"/>
      <c r="CQ6" s="187"/>
      <c r="CR6" s="216"/>
      <c r="CS6" s="216"/>
      <c r="CT6" s="187"/>
      <c r="CU6" s="216"/>
      <c r="CV6" s="216"/>
      <c r="CW6" s="187"/>
      <c r="CX6" s="216"/>
      <c r="CY6" s="216"/>
      <c r="CZ6" s="190"/>
      <c r="DA6" s="216"/>
      <c r="DB6" s="216"/>
      <c r="DC6" s="216"/>
      <c r="DD6" s="187"/>
      <c r="DE6" s="187"/>
      <c r="DF6" s="187"/>
      <c r="DG6" s="187"/>
      <c r="DH6" s="187"/>
      <c r="DI6" s="187"/>
    </row>
    <row r="7" spans="1:113" ht="19.5" customHeight="1">
      <c r="A7" s="45" t="s">
        <v>95</v>
      </c>
      <c r="B7" s="45" t="s">
        <v>95</v>
      </c>
      <c r="C7" s="45" t="s">
        <v>95</v>
      </c>
      <c r="D7" s="45" t="s">
        <v>34</v>
      </c>
      <c r="E7" s="71">
        <f aca="true" t="shared" si="0" ref="E7:E48">SUM(F7,T7,AV7,BH7,BM7,BZ7,CR7,CU7,DA7,DD7)</f>
        <v>2360.63</v>
      </c>
      <c r="F7" s="71">
        <v>1469.1</v>
      </c>
      <c r="G7" s="71">
        <f>G8+G11+G16+G20+G26+G35</f>
        <v>604.31</v>
      </c>
      <c r="H7" s="71">
        <f aca="true" t="shared" si="1" ref="H7:S7">H8+H11+H16+H20+H26+H35</f>
        <v>45.76</v>
      </c>
      <c r="I7" s="71">
        <f t="shared" si="1"/>
        <v>0</v>
      </c>
      <c r="J7" s="71">
        <f t="shared" si="1"/>
        <v>0</v>
      </c>
      <c r="K7" s="71">
        <f t="shared" si="1"/>
        <v>403.38</v>
      </c>
      <c r="L7" s="71">
        <f t="shared" si="1"/>
        <v>211.61</v>
      </c>
      <c r="M7" s="71">
        <f t="shared" si="1"/>
        <v>0</v>
      </c>
      <c r="N7" s="71">
        <f t="shared" si="1"/>
        <v>70.81</v>
      </c>
      <c r="O7" s="71">
        <f t="shared" si="1"/>
        <v>0</v>
      </c>
      <c r="P7" s="71">
        <f t="shared" si="1"/>
        <v>12.3</v>
      </c>
      <c r="Q7" s="71">
        <f t="shared" si="1"/>
        <v>120.93</v>
      </c>
      <c r="R7" s="71">
        <f t="shared" si="1"/>
        <v>0</v>
      </c>
      <c r="S7" s="71">
        <f t="shared" si="1"/>
        <v>0</v>
      </c>
      <c r="T7" s="72">
        <v>453.02</v>
      </c>
      <c r="U7" s="72">
        <f>U8+U11+U16+U20+U26+U35</f>
        <v>36.4</v>
      </c>
      <c r="V7" s="72">
        <f aca="true" t="shared" si="2" ref="V7:AW7">V8+V11+V16+V20+V26+V35</f>
        <v>0</v>
      </c>
      <c r="W7" s="72">
        <f t="shared" si="2"/>
        <v>0</v>
      </c>
      <c r="X7" s="72">
        <f t="shared" si="2"/>
        <v>0</v>
      </c>
      <c r="Y7" s="72">
        <f t="shared" si="2"/>
        <v>1.65</v>
      </c>
      <c r="Z7" s="72">
        <f t="shared" si="2"/>
        <v>11.55</v>
      </c>
      <c r="AA7" s="72">
        <f t="shared" si="2"/>
        <v>6.12</v>
      </c>
      <c r="AB7" s="72">
        <f t="shared" si="2"/>
        <v>0</v>
      </c>
      <c r="AC7" s="72">
        <f t="shared" si="2"/>
        <v>8.25</v>
      </c>
      <c r="AD7" s="72">
        <f t="shared" si="2"/>
        <v>50.28</v>
      </c>
      <c r="AE7" s="72">
        <f t="shared" si="2"/>
        <v>0</v>
      </c>
      <c r="AF7" s="72">
        <f t="shared" si="2"/>
        <v>0</v>
      </c>
      <c r="AG7" s="72">
        <f t="shared" si="2"/>
        <v>0</v>
      </c>
      <c r="AH7" s="72">
        <f t="shared" si="2"/>
        <v>9.9</v>
      </c>
      <c r="AI7" s="72">
        <f t="shared" si="2"/>
        <v>15.12</v>
      </c>
      <c r="AJ7" s="72">
        <f t="shared" si="2"/>
        <v>13.2</v>
      </c>
      <c r="AK7" s="72">
        <f t="shared" si="2"/>
        <v>0</v>
      </c>
      <c r="AL7" s="72">
        <f t="shared" si="2"/>
        <v>0</v>
      </c>
      <c r="AM7" s="72">
        <f t="shared" si="2"/>
        <v>0</v>
      </c>
      <c r="AN7" s="72">
        <f t="shared" si="2"/>
        <v>0</v>
      </c>
      <c r="AO7" s="72">
        <f t="shared" si="2"/>
        <v>0</v>
      </c>
      <c r="AP7" s="72">
        <f t="shared" si="2"/>
        <v>20.14</v>
      </c>
      <c r="AQ7" s="72">
        <f t="shared" si="2"/>
        <v>21.04</v>
      </c>
      <c r="AR7" s="72">
        <f t="shared" si="2"/>
        <v>41</v>
      </c>
      <c r="AS7" s="72">
        <f t="shared" si="2"/>
        <v>0</v>
      </c>
      <c r="AT7" s="72">
        <f t="shared" si="2"/>
        <v>0</v>
      </c>
      <c r="AU7" s="72">
        <f t="shared" si="2"/>
        <v>218.37</v>
      </c>
      <c r="AV7" s="72">
        <v>438.51</v>
      </c>
      <c r="AW7" s="72">
        <f t="shared" si="2"/>
        <v>0</v>
      </c>
      <c r="AX7" s="72">
        <f aca="true" t="shared" si="3" ref="AX7:BG7">AX8+AX11+AX16+AX20+AX26+AX35</f>
        <v>0</v>
      </c>
      <c r="AY7" s="72">
        <f t="shared" si="3"/>
        <v>0</v>
      </c>
      <c r="AZ7" s="72">
        <f t="shared" si="3"/>
        <v>0</v>
      </c>
      <c r="BA7" s="72">
        <f t="shared" si="3"/>
        <v>120.38000000000001</v>
      </c>
      <c r="BB7" s="72">
        <f t="shared" si="3"/>
        <v>0</v>
      </c>
      <c r="BC7" s="72">
        <f t="shared" si="3"/>
        <v>0</v>
      </c>
      <c r="BD7" s="72">
        <f t="shared" si="3"/>
        <v>0</v>
      </c>
      <c r="BE7" s="72">
        <f t="shared" si="3"/>
        <v>318.13</v>
      </c>
      <c r="BF7" s="72">
        <f t="shared" si="3"/>
        <v>0</v>
      </c>
      <c r="BG7" s="72">
        <f t="shared" si="3"/>
        <v>0</v>
      </c>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row>
    <row r="8" spans="1:113" ht="19.5" customHeight="1">
      <c r="A8" s="45"/>
      <c r="B8" s="45"/>
      <c r="C8" s="45"/>
      <c r="D8" s="45" t="s">
        <v>591</v>
      </c>
      <c r="E8" s="71">
        <f t="shared" si="0"/>
        <v>15.12</v>
      </c>
      <c r="F8" s="71">
        <f>SUM(G8:S8)</f>
        <v>0</v>
      </c>
      <c r="G8" s="71"/>
      <c r="H8" s="71"/>
      <c r="I8" s="71"/>
      <c r="J8" s="71"/>
      <c r="K8" s="71"/>
      <c r="L8" s="71"/>
      <c r="M8" s="71"/>
      <c r="N8" s="71"/>
      <c r="O8" s="72"/>
      <c r="P8" s="72"/>
      <c r="Q8" s="72"/>
      <c r="R8" s="72"/>
      <c r="S8" s="72"/>
      <c r="T8" s="72">
        <f>SUM(U8:AU8)</f>
        <v>15.12</v>
      </c>
      <c r="U8" s="72"/>
      <c r="V8" s="72"/>
      <c r="W8" s="72"/>
      <c r="X8" s="72"/>
      <c r="Y8" s="72"/>
      <c r="Z8" s="72"/>
      <c r="AA8" s="72"/>
      <c r="AB8" s="72"/>
      <c r="AC8" s="72"/>
      <c r="AD8" s="72"/>
      <c r="AE8" s="72"/>
      <c r="AF8" s="72"/>
      <c r="AG8" s="72"/>
      <c r="AH8" s="72"/>
      <c r="AI8" s="72">
        <v>15.12</v>
      </c>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row>
    <row r="9" spans="1:113" ht="19.5" customHeight="1">
      <c r="A9" s="45"/>
      <c r="B9" s="45"/>
      <c r="C9" s="45"/>
      <c r="D9" s="45" t="s">
        <v>592</v>
      </c>
      <c r="E9" s="71">
        <f>SUM(F9,T9,AV9,BH9,BM9,BZ9,CR9,CU9,DA9,DD9)</f>
        <v>15.12</v>
      </c>
      <c r="F9" s="71">
        <f>SUM(G9:S9)</f>
        <v>0</v>
      </c>
      <c r="G9" s="71"/>
      <c r="H9" s="71"/>
      <c r="I9" s="71"/>
      <c r="J9" s="71"/>
      <c r="K9" s="71"/>
      <c r="L9" s="71"/>
      <c r="M9" s="71"/>
      <c r="N9" s="71"/>
      <c r="O9" s="72"/>
      <c r="P9" s="72"/>
      <c r="Q9" s="72"/>
      <c r="R9" s="72"/>
      <c r="S9" s="72"/>
      <c r="T9" s="72">
        <f>SUM(U9:AU9)</f>
        <v>15.12</v>
      </c>
      <c r="U9" s="72"/>
      <c r="V9" s="72"/>
      <c r="W9" s="72"/>
      <c r="X9" s="72"/>
      <c r="Y9" s="72"/>
      <c r="Z9" s="72"/>
      <c r="AA9" s="72"/>
      <c r="AB9" s="72"/>
      <c r="AC9" s="72"/>
      <c r="AD9" s="72"/>
      <c r="AE9" s="72"/>
      <c r="AF9" s="72"/>
      <c r="AG9" s="72"/>
      <c r="AH9" s="72"/>
      <c r="AI9" s="72">
        <v>15.12</v>
      </c>
      <c r="AJ9" s="72"/>
      <c r="AK9" s="72"/>
      <c r="AL9" s="72"/>
      <c r="AM9" s="72"/>
      <c r="AN9" s="72"/>
      <c r="AO9" s="72"/>
      <c r="AP9" s="72"/>
      <c r="AQ9" s="72"/>
      <c r="AR9" s="72"/>
      <c r="AS9" s="72"/>
      <c r="AT9" s="72"/>
      <c r="AU9" s="72"/>
      <c r="AV9" s="72">
        <f>SUM(AW9:BG9)</f>
        <v>0</v>
      </c>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row>
    <row r="10" spans="1:113" ht="19.5" customHeight="1">
      <c r="A10" s="121" t="s">
        <v>233</v>
      </c>
      <c r="B10" s="121" t="s">
        <v>234</v>
      </c>
      <c r="C10" s="121" t="s">
        <v>235</v>
      </c>
      <c r="D10" s="125" t="s">
        <v>593</v>
      </c>
      <c r="E10" s="71">
        <f t="shared" si="0"/>
        <v>15.12</v>
      </c>
      <c r="F10" s="71">
        <f aca="true" t="shared" si="4" ref="F10:F37">SUM(G10:S10)</f>
        <v>0</v>
      </c>
      <c r="G10" s="71"/>
      <c r="H10" s="71"/>
      <c r="I10" s="71"/>
      <c r="J10" s="71"/>
      <c r="K10" s="71"/>
      <c r="L10" s="71"/>
      <c r="M10" s="71"/>
      <c r="N10" s="71"/>
      <c r="O10" s="72"/>
      <c r="P10" s="72"/>
      <c r="Q10" s="72"/>
      <c r="R10" s="72"/>
      <c r="S10" s="72"/>
      <c r="T10" s="72">
        <f aca="true" t="shared" si="5" ref="T10:T48">SUM(U10:AU10)</f>
        <v>15.12</v>
      </c>
      <c r="U10" s="72"/>
      <c r="V10" s="72"/>
      <c r="W10" s="72"/>
      <c r="X10" s="72"/>
      <c r="Y10" s="72"/>
      <c r="Z10" s="72"/>
      <c r="AA10" s="72"/>
      <c r="AB10" s="72"/>
      <c r="AC10" s="72"/>
      <c r="AD10" s="72"/>
      <c r="AE10" s="72"/>
      <c r="AF10" s="72"/>
      <c r="AG10" s="72"/>
      <c r="AH10" s="72"/>
      <c r="AI10" s="72">
        <v>15.12</v>
      </c>
      <c r="AJ10" s="72"/>
      <c r="AK10" s="72"/>
      <c r="AL10" s="72"/>
      <c r="AM10" s="72"/>
      <c r="AN10" s="72"/>
      <c r="AO10" s="72"/>
      <c r="AP10" s="72"/>
      <c r="AQ10" s="72"/>
      <c r="AR10" s="72"/>
      <c r="AS10" s="72"/>
      <c r="AT10" s="72"/>
      <c r="AU10" s="72"/>
      <c r="AV10" s="72">
        <f aca="true" t="shared" si="6" ref="AV10:AV48">SUM(AW10:BG10)</f>
        <v>0</v>
      </c>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19.5" customHeight="1">
      <c r="A11" s="121"/>
      <c r="B11" s="121"/>
      <c r="C11" s="121"/>
      <c r="D11" s="45" t="s">
        <v>594</v>
      </c>
      <c r="E11" s="71">
        <v>343.6</v>
      </c>
      <c r="F11" s="71">
        <v>211.61</v>
      </c>
      <c r="G11" s="71">
        <v>0</v>
      </c>
      <c r="H11" s="71">
        <v>0</v>
      </c>
      <c r="I11" s="71">
        <v>0</v>
      </c>
      <c r="J11" s="71">
        <v>0</v>
      </c>
      <c r="K11" s="71">
        <v>0</v>
      </c>
      <c r="L11" s="71">
        <v>211.61</v>
      </c>
      <c r="M11" s="71">
        <v>0</v>
      </c>
      <c r="N11" s="71">
        <v>0</v>
      </c>
      <c r="O11" s="71">
        <v>0</v>
      </c>
      <c r="P11" s="71">
        <v>0</v>
      </c>
      <c r="Q11" s="71">
        <v>0</v>
      </c>
      <c r="R11" s="71">
        <v>0</v>
      </c>
      <c r="S11" s="71">
        <v>0</v>
      </c>
      <c r="T11" s="71">
        <v>16.37</v>
      </c>
      <c r="U11" s="71">
        <v>0</v>
      </c>
      <c r="V11" s="71">
        <v>0</v>
      </c>
      <c r="W11" s="71">
        <v>0</v>
      </c>
      <c r="X11" s="71">
        <v>0</v>
      </c>
      <c r="Y11" s="71">
        <v>0</v>
      </c>
      <c r="Z11" s="71">
        <v>0</v>
      </c>
      <c r="AA11" s="71">
        <v>0</v>
      </c>
      <c r="AB11" s="71">
        <v>0</v>
      </c>
      <c r="AC11" s="71">
        <v>0</v>
      </c>
      <c r="AD11" s="71">
        <v>0</v>
      </c>
      <c r="AE11" s="71">
        <v>0</v>
      </c>
      <c r="AF11" s="71">
        <v>0</v>
      </c>
      <c r="AG11" s="71">
        <v>0</v>
      </c>
      <c r="AH11" s="71">
        <v>0</v>
      </c>
      <c r="AI11" s="71">
        <v>0</v>
      </c>
      <c r="AJ11" s="71">
        <v>0</v>
      </c>
      <c r="AK11" s="71">
        <v>0</v>
      </c>
      <c r="AL11" s="71">
        <v>0</v>
      </c>
      <c r="AM11" s="71">
        <v>0</v>
      </c>
      <c r="AN11" s="71">
        <v>0</v>
      </c>
      <c r="AO11" s="71">
        <v>0</v>
      </c>
      <c r="AP11" s="71">
        <v>0</v>
      </c>
      <c r="AQ11" s="71">
        <v>0</v>
      </c>
      <c r="AR11" s="71">
        <v>0</v>
      </c>
      <c r="AS11" s="71">
        <v>0</v>
      </c>
      <c r="AT11" s="71">
        <v>0</v>
      </c>
      <c r="AU11" s="71">
        <v>16.37</v>
      </c>
      <c r="AV11" s="71">
        <v>115.62</v>
      </c>
      <c r="AW11" s="71">
        <v>0</v>
      </c>
      <c r="AX11" s="71">
        <v>0</v>
      </c>
      <c r="AY11" s="71">
        <v>0</v>
      </c>
      <c r="AZ11" s="71">
        <v>0</v>
      </c>
      <c r="BA11" s="71">
        <v>115.62</v>
      </c>
      <c r="BB11" s="71">
        <v>0</v>
      </c>
      <c r="BC11" s="71">
        <v>0</v>
      </c>
      <c r="BD11" s="71">
        <v>0</v>
      </c>
      <c r="BE11" s="71">
        <v>0</v>
      </c>
      <c r="BF11" s="71">
        <v>0</v>
      </c>
      <c r="BG11" s="71">
        <v>0</v>
      </c>
      <c r="BH11" s="71">
        <v>0</v>
      </c>
      <c r="BI11" s="71">
        <v>0</v>
      </c>
      <c r="BJ11" s="71">
        <v>0</v>
      </c>
      <c r="BK11" s="71">
        <v>0</v>
      </c>
      <c r="BL11" s="71">
        <v>0</v>
      </c>
      <c r="BM11" s="71">
        <v>0</v>
      </c>
      <c r="BN11" s="71">
        <v>0</v>
      </c>
      <c r="BO11" s="71">
        <v>0</v>
      </c>
      <c r="BP11" s="71">
        <v>0</v>
      </c>
      <c r="BQ11" s="71">
        <v>0</v>
      </c>
      <c r="BR11" s="71">
        <v>0</v>
      </c>
      <c r="BS11" s="71">
        <v>0</v>
      </c>
      <c r="BT11" s="71">
        <v>0</v>
      </c>
      <c r="BU11" s="71">
        <v>0</v>
      </c>
      <c r="BV11" s="71">
        <v>0</v>
      </c>
      <c r="BW11" s="71">
        <v>0</v>
      </c>
      <c r="BX11" s="71">
        <v>0</v>
      </c>
      <c r="BY11" s="71">
        <v>0</v>
      </c>
      <c r="BZ11" s="71">
        <v>0</v>
      </c>
      <c r="CA11" s="71">
        <v>0</v>
      </c>
      <c r="CB11" s="71">
        <v>0</v>
      </c>
      <c r="CC11" s="71">
        <v>0</v>
      </c>
      <c r="CD11" s="71">
        <v>0</v>
      </c>
      <c r="CE11" s="71">
        <v>0</v>
      </c>
      <c r="CF11" s="71">
        <v>0</v>
      </c>
      <c r="CG11" s="71">
        <v>0</v>
      </c>
      <c r="CH11" s="71">
        <v>0</v>
      </c>
      <c r="CI11" s="71">
        <v>0</v>
      </c>
      <c r="CJ11" s="71">
        <v>0</v>
      </c>
      <c r="CK11" s="71">
        <v>0</v>
      </c>
      <c r="CL11" s="71">
        <v>0</v>
      </c>
      <c r="CM11" s="71">
        <v>0</v>
      </c>
      <c r="CN11" s="71">
        <v>0</v>
      </c>
      <c r="CO11" s="71">
        <v>0</v>
      </c>
      <c r="CP11" s="71">
        <v>0</v>
      </c>
      <c r="CQ11" s="71">
        <v>0</v>
      </c>
      <c r="CR11" s="71">
        <v>0</v>
      </c>
      <c r="CS11" s="71">
        <v>0</v>
      </c>
      <c r="CT11" s="71">
        <v>0</v>
      </c>
      <c r="CU11" s="72"/>
      <c r="CV11" s="72"/>
      <c r="CW11" s="72"/>
      <c r="CX11" s="72"/>
      <c r="CY11" s="72"/>
      <c r="CZ11" s="72"/>
      <c r="DA11" s="72"/>
      <c r="DB11" s="72"/>
      <c r="DC11" s="72"/>
      <c r="DD11" s="72"/>
      <c r="DE11" s="72"/>
      <c r="DF11" s="72"/>
      <c r="DG11" s="72"/>
      <c r="DH11" s="72"/>
      <c r="DI11" s="72"/>
    </row>
    <row r="12" spans="1:113" ht="19.5" customHeight="1">
      <c r="A12" s="121"/>
      <c r="B12" s="121"/>
      <c r="C12" s="121"/>
      <c r="D12" s="45" t="s">
        <v>595</v>
      </c>
      <c r="E12" s="71">
        <f>SUM(E13:E15)</f>
        <v>343.6</v>
      </c>
      <c r="F12" s="71">
        <f aca="true" t="shared" si="7" ref="F12:BQ12">SUM(F13:F15)</f>
        <v>211.61</v>
      </c>
      <c r="G12" s="71">
        <f t="shared" si="7"/>
        <v>0</v>
      </c>
      <c r="H12" s="71">
        <f t="shared" si="7"/>
        <v>0</v>
      </c>
      <c r="I12" s="71">
        <f t="shared" si="7"/>
        <v>0</v>
      </c>
      <c r="J12" s="71">
        <f t="shared" si="7"/>
        <v>0</v>
      </c>
      <c r="K12" s="71">
        <f t="shared" si="7"/>
        <v>0</v>
      </c>
      <c r="L12" s="71">
        <f t="shared" si="7"/>
        <v>211.61</v>
      </c>
      <c r="M12" s="71">
        <f t="shared" si="7"/>
        <v>0</v>
      </c>
      <c r="N12" s="71">
        <f t="shared" si="7"/>
        <v>0</v>
      </c>
      <c r="O12" s="71">
        <f t="shared" si="7"/>
        <v>0</v>
      </c>
      <c r="P12" s="71">
        <f t="shared" si="7"/>
        <v>0</v>
      </c>
      <c r="Q12" s="71">
        <f t="shared" si="7"/>
        <v>0</v>
      </c>
      <c r="R12" s="71">
        <f t="shared" si="7"/>
        <v>0</v>
      </c>
      <c r="S12" s="71">
        <f t="shared" si="7"/>
        <v>0</v>
      </c>
      <c r="T12" s="71">
        <f t="shared" si="7"/>
        <v>16.37</v>
      </c>
      <c r="U12" s="71">
        <f t="shared" si="7"/>
        <v>0</v>
      </c>
      <c r="V12" s="71">
        <f t="shared" si="7"/>
        <v>0</v>
      </c>
      <c r="W12" s="71">
        <f t="shared" si="7"/>
        <v>0</v>
      </c>
      <c r="X12" s="71">
        <f t="shared" si="7"/>
        <v>0</v>
      </c>
      <c r="Y12" s="71">
        <f t="shared" si="7"/>
        <v>0</v>
      </c>
      <c r="Z12" s="71">
        <f t="shared" si="7"/>
        <v>0</v>
      </c>
      <c r="AA12" s="71">
        <f t="shared" si="7"/>
        <v>0</v>
      </c>
      <c r="AB12" s="71">
        <f t="shared" si="7"/>
        <v>0</v>
      </c>
      <c r="AC12" s="71">
        <f t="shared" si="7"/>
        <v>0</v>
      </c>
      <c r="AD12" s="71">
        <f t="shared" si="7"/>
        <v>0</v>
      </c>
      <c r="AE12" s="71">
        <f t="shared" si="7"/>
        <v>0</v>
      </c>
      <c r="AF12" s="71">
        <f t="shared" si="7"/>
        <v>0</v>
      </c>
      <c r="AG12" s="71">
        <f t="shared" si="7"/>
        <v>0</v>
      </c>
      <c r="AH12" s="71">
        <f t="shared" si="7"/>
        <v>0</v>
      </c>
      <c r="AI12" s="71">
        <f t="shared" si="7"/>
        <v>0</v>
      </c>
      <c r="AJ12" s="71">
        <f t="shared" si="7"/>
        <v>0</v>
      </c>
      <c r="AK12" s="71">
        <f t="shared" si="7"/>
        <v>0</v>
      </c>
      <c r="AL12" s="71">
        <f t="shared" si="7"/>
        <v>0</v>
      </c>
      <c r="AM12" s="71">
        <f t="shared" si="7"/>
        <v>0</v>
      </c>
      <c r="AN12" s="71">
        <f t="shared" si="7"/>
        <v>0</v>
      </c>
      <c r="AO12" s="71">
        <f t="shared" si="7"/>
        <v>0</v>
      </c>
      <c r="AP12" s="71">
        <f t="shared" si="7"/>
        <v>0</v>
      </c>
      <c r="AQ12" s="71">
        <f t="shared" si="7"/>
        <v>0</v>
      </c>
      <c r="AR12" s="71">
        <f t="shared" si="7"/>
        <v>0</v>
      </c>
      <c r="AS12" s="71">
        <f t="shared" si="7"/>
        <v>0</v>
      </c>
      <c r="AT12" s="71">
        <f t="shared" si="7"/>
        <v>0</v>
      </c>
      <c r="AU12" s="71">
        <f t="shared" si="7"/>
        <v>16.37</v>
      </c>
      <c r="AV12" s="71">
        <f t="shared" si="7"/>
        <v>115.62</v>
      </c>
      <c r="AW12" s="71">
        <f t="shared" si="7"/>
        <v>0</v>
      </c>
      <c r="AX12" s="71">
        <f t="shared" si="7"/>
        <v>0</v>
      </c>
      <c r="AY12" s="71">
        <f t="shared" si="7"/>
        <v>0</v>
      </c>
      <c r="AZ12" s="71">
        <f t="shared" si="7"/>
        <v>0</v>
      </c>
      <c r="BA12" s="71">
        <f t="shared" si="7"/>
        <v>115.62</v>
      </c>
      <c r="BB12" s="71">
        <f t="shared" si="7"/>
        <v>0</v>
      </c>
      <c r="BC12" s="71">
        <f t="shared" si="7"/>
        <v>0</v>
      </c>
      <c r="BD12" s="71">
        <f t="shared" si="7"/>
        <v>0</v>
      </c>
      <c r="BE12" s="71">
        <f t="shared" si="7"/>
        <v>0</v>
      </c>
      <c r="BF12" s="71">
        <f t="shared" si="7"/>
        <v>0</v>
      </c>
      <c r="BG12" s="71">
        <f t="shared" si="7"/>
        <v>0</v>
      </c>
      <c r="BH12" s="71">
        <f t="shared" si="7"/>
        <v>0</v>
      </c>
      <c r="BI12" s="71">
        <f t="shared" si="7"/>
        <v>0</v>
      </c>
      <c r="BJ12" s="71">
        <f t="shared" si="7"/>
        <v>0</v>
      </c>
      <c r="BK12" s="71">
        <f t="shared" si="7"/>
        <v>0</v>
      </c>
      <c r="BL12" s="71">
        <f t="shared" si="7"/>
        <v>0</v>
      </c>
      <c r="BM12" s="71">
        <f t="shared" si="7"/>
        <v>0</v>
      </c>
      <c r="BN12" s="71">
        <f t="shared" si="7"/>
        <v>0</v>
      </c>
      <c r="BO12" s="71">
        <f t="shared" si="7"/>
        <v>0</v>
      </c>
      <c r="BP12" s="71">
        <f t="shared" si="7"/>
        <v>0</v>
      </c>
      <c r="BQ12" s="71">
        <f t="shared" si="7"/>
        <v>0</v>
      </c>
      <c r="BR12" s="71">
        <f aca="true" t="shared" si="8" ref="BR12:CV12">SUM(BR13:BR15)</f>
        <v>0</v>
      </c>
      <c r="BS12" s="71">
        <f t="shared" si="8"/>
        <v>0</v>
      </c>
      <c r="BT12" s="71">
        <f t="shared" si="8"/>
        <v>0</v>
      </c>
      <c r="BU12" s="71">
        <f t="shared" si="8"/>
        <v>0</v>
      </c>
      <c r="BV12" s="71">
        <f t="shared" si="8"/>
        <v>0</v>
      </c>
      <c r="BW12" s="71">
        <f t="shared" si="8"/>
        <v>0</v>
      </c>
      <c r="BX12" s="71">
        <f t="shared" si="8"/>
        <v>0</v>
      </c>
      <c r="BY12" s="71">
        <f t="shared" si="8"/>
        <v>0</v>
      </c>
      <c r="BZ12" s="71">
        <f t="shared" si="8"/>
        <v>0</v>
      </c>
      <c r="CA12" s="71">
        <f t="shared" si="8"/>
        <v>0</v>
      </c>
      <c r="CB12" s="71">
        <f t="shared" si="8"/>
        <v>0</v>
      </c>
      <c r="CC12" s="71">
        <f t="shared" si="8"/>
        <v>0</v>
      </c>
      <c r="CD12" s="71">
        <f t="shared" si="8"/>
        <v>0</v>
      </c>
      <c r="CE12" s="71">
        <f t="shared" si="8"/>
        <v>0</v>
      </c>
      <c r="CF12" s="71">
        <f t="shared" si="8"/>
        <v>0</v>
      </c>
      <c r="CG12" s="71">
        <f t="shared" si="8"/>
        <v>0</v>
      </c>
      <c r="CH12" s="71">
        <f t="shared" si="8"/>
        <v>0</v>
      </c>
      <c r="CI12" s="71">
        <f t="shared" si="8"/>
        <v>0</v>
      </c>
      <c r="CJ12" s="71">
        <f t="shared" si="8"/>
        <v>0</v>
      </c>
      <c r="CK12" s="71">
        <f t="shared" si="8"/>
        <v>0</v>
      </c>
      <c r="CL12" s="71">
        <f t="shared" si="8"/>
        <v>0</v>
      </c>
      <c r="CM12" s="71">
        <f t="shared" si="8"/>
        <v>0</v>
      </c>
      <c r="CN12" s="71">
        <f t="shared" si="8"/>
        <v>0</v>
      </c>
      <c r="CO12" s="71">
        <f t="shared" si="8"/>
        <v>0</v>
      </c>
      <c r="CP12" s="71">
        <f t="shared" si="8"/>
        <v>0</v>
      </c>
      <c r="CQ12" s="71">
        <f t="shared" si="8"/>
        <v>0</v>
      </c>
      <c r="CR12" s="71">
        <f t="shared" si="8"/>
        <v>0</v>
      </c>
      <c r="CS12" s="71">
        <f t="shared" si="8"/>
        <v>0</v>
      </c>
      <c r="CT12" s="71">
        <f t="shared" si="8"/>
        <v>0</v>
      </c>
      <c r="CU12" s="71">
        <f t="shared" si="8"/>
        <v>0</v>
      </c>
      <c r="CV12" s="71">
        <f t="shared" si="8"/>
        <v>0</v>
      </c>
      <c r="CW12" s="72"/>
      <c r="CX12" s="72"/>
      <c r="CY12" s="72"/>
      <c r="CZ12" s="72"/>
      <c r="DA12" s="72"/>
      <c r="DB12" s="72"/>
      <c r="DC12" s="72"/>
      <c r="DD12" s="72"/>
      <c r="DE12" s="72"/>
      <c r="DF12" s="72"/>
      <c r="DG12" s="72"/>
      <c r="DH12" s="72"/>
      <c r="DI12" s="72"/>
    </row>
    <row r="13" spans="1:113" ht="19.5" customHeight="1">
      <c r="A13" s="121" t="s">
        <v>237</v>
      </c>
      <c r="B13" s="121" t="s">
        <v>238</v>
      </c>
      <c r="C13" s="121" t="s">
        <v>239</v>
      </c>
      <c r="D13" s="125" t="s">
        <v>616</v>
      </c>
      <c r="E13" s="71">
        <f t="shared" si="0"/>
        <v>3.03</v>
      </c>
      <c r="F13" s="71">
        <f t="shared" si="4"/>
        <v>0</v>
      </c>
      <c r="G13" s="71"/>
      <c r="H13" s="71"/>
      <c r="I13" s="71"/>
      <c r="J13" s="71"/>
      <c r="K13" s="71"/>
      <c r="L13" s="71"/>
      <c r="M13" s="71"/>
      <c r="N13" s="71"/>
      <c r="O13" s="72"/>
      <c r="P13" s="72"/>
      <c r="Q13" s="72"/>
      <c r="R13" s="72"/>
      <c r="S13" s="72"/>
      <c r="T13" s="72">
        <f t="shared" si="5"/>
        <v>3.03</v>
      </c>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v>3.03</v>
      </c>
      <c r="AV13" s="72">
        <f t="shared" si="6"/>
        <v>0</v>
      </c>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1:113" ht="19.5" customHeight="1">
      <c r="A14" s="121" t="s">
        <v>237</v>
      </c>
      <c r="B14" s="121" t="s">
        <v>238</v>
      </c>
      <c r="C14" s="121" t="s">
        <v>240</v>
      </c>
      <c r="D14" s="125" t="s">
        <v>617</v>
      </c>
      <c r="E14" s="71">
        <f t="shared" si="0"/>
        <v>128.96</v>
      </c>
      <c r="F14" s="71">
        <f t="shared" si="4"/>
        <v>0</v>
      </c>
      <c r="G14" s="71"/>
      <c r="H14" s="71"/>
      <c r="I14" s="71"/>
      <c r="J14" s="71"/>
      <c r="K14" s="71"/>
      <c r="L14" s="71"/>
      <c r="M14" s="71"/>
      <c r="N14" s="71"/>
      <c r="O14" s="72"/>
      <c r="P14" s="72"/>
      <c r="Q14" s="72"/>
      <c r="R14" s="72"/>
      <c r="S14" s="72"/>
      <c r="T14" s="72">
        <f t="shared" si="5"/>
        <v>13.34</v>
      </c>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v>13.34</v>
      </c>
      <c r="AV14" s="72">
        <f t="shared" si="6"/>
        <v>115.62</v>
      </c>
      <c r="AW14" s="72"/>
      <c r="AX14" s="72"/>
      <c r="AY14" s="72"/>
      <c r="AZ14" s="72"/>
      <c r="BA14" s="72">
        <v>115.62</v>
      </c>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row>
    <row r="15" spans="1:113" ht="19.5" customHeight="1">
      <c r="A15" s="121" t="s">
        <v>237</v>
      </c>
      <c r="B15" s="121" t="s">
        <v>238</v>
      </c>
      <c r="C15" s="121" t="s">
        <v>241</v>
      </c>
      <c r="D15" s="125" t="s">
        <v>618</v>
      </c>
      <c r="E15" s="71">
        <f t="shared" si="0"/>
        <v>211.61</v>
      </c>
      <c r="F15" s="71">
        <f t="shared" si="4"/>
        <v>211.61</v>
      </c>
      <c r="G15" s="71"/>
      <c r="H15" s="71"/>
      <c r="I15" s="71"/>
      <c r="J15" s="71"/>
      <c r="K15" s="71"/>
      <c r="L15" s="71">
        <v>211.61</v>
      </c>
      <c r="M15" s="71"/>
      <c r="N15" s="71"/>
      <c r="O15" s="72"/>
      <c r="P15" s="72"/>
      <c r="Q15" s="72"/>
      <c r="R15" s="72"/>
      <c r="S15" s="72"/>
      <c r="T15" s="72">
        <f t="shared" si="5"/>
        <v>0</v>
      </c>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f t="shared" si="6"/>
        <v>0</v>
      </c>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row>
    <row r="16" spans="1:113" ht="19.5" customHeight="1">
      <c r="A16" s="121"/>
      <c r="B16" s="121"/>
      <c r="C16" s="121"/>
      <c r="D16" s="45" t="s">
        <v>596</v>
      </c>
      <c r="E16" s="71">
        <v>70.81</v>
      </c>
      <c r="F16" s="71">
        <v>70.81</v>
      </c>
      <c r="G16" s="71">
        <v>0</v>
      </c>
      <c r="H16" s="71">
        <v>0</v>
      </c>
      <c r="I16" s="71">
        <v>0</v>
      </c>
      <c r="J16" s="71">
        <v>0</v>
      </c>
      <c r="K16" s="71">
        <v>0</v>
      </c>
      <c r="L16" s="71">
        <v>0</v>
      </c>
      <c r="M16" s="71">
        <v>0</v>
      </c>
      <c r="N16" s="71">
        <v>70.81</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row>
    <row r="17" spans="1:113" ht="19.5" customHeight="1">
      <c r="A17" s="121"/>
      <c r="B17" s="121"/>
      <c r="C17" s="121"/>
      <c r="D17" s="45" t="s">
        <v>597</v>
      </c>
      <c r="E17" s="71">
        <f>SUM(E18:E19)</f>
        <v>70.81</v>
      </c>
      <c r="F17" s="71">
        <f aca="true" t="shared" si="9" ref="F17:AO17">SUM(F18:F19)</f>
        <v>70.81</v>
      </c>
      <c r="G17" s="71">
        <f t="shared" si="9"/>
        <v>0</v>
      </c>
      <c r="H17" s="71">
        <f t="shared" si="9"/>
        <v>0</v>
      </c>
      <c r="I17" s="71">
        <f t="shared" si="9"/>
        <v>0</v>
      </c>
      <c r="J17" s="71">
        <f t="shared" si="9"/>
        <v>0</v>
      </c>
      <c r="K17" s="71">
        <f t="shared" si="9"/>
        <v>0</v>
      </c>
      <c r="L17" s="71">
        <f t="shared" si="9"/>
        <v>0</v>
      </c>
      <c r="M17" s="71">
        <f t="shared" si="9"/>
        <v>0</v>
      </c>
      <c r="N17" s="71">
        <f t="shared" si="9"/>
        <v>70.81</v>
      </c>
      <c r="O17" s="71">
        <f t="shared" si="9"/>
        <v>0</v>
      </c>
      <c r="P17" s="71">
        <f t="shared" si="9"/>
        <v>0</v>
      </c>
      <c r="Q17" s="71">
        <f t="shared" si="9"/>
        <v>0</v>
      </c>
      <c r="R17" s="71">
        <f t="shared" si="9"/>
        <v>0</v>
      </c>
      <c r="S17" s="71">
        <f t="shared" si="9"/>
        <v>0</v>
      </c>
      <c r="T17" s="71">
        <f t="shared" si="9"/>
        <v>0</v>
      </c>
      <c r="U17" s="71">
        <f t="shared" si="9"/>
        <v>0</v>
      </c>
      <c r="V17" s="71">
        <f t="shared" si="9"/>
        <v>0</v>
      </c>
      <c r="W17" s="71">
        <f t="shared" si="9"/>
        <v>0</v>
      </c>
      <c r="X17" s="71">
        <f t="shared" si="9"/>
        <v>0</v>
      </c>
      <c r="Y17" s="71">
        <f t="shared" si="9"/>
        <v>0</v>
      </c>
      <c r="Z17" s="71">
        <f t="shared" si="9"/>
        <v>0</v>
      </c>
      <c r="AA17" s="71">
        <f t="shared" si="9"/>
        <v>0</v>
      </c>
      <c r="AB17" s="71">
        <f t="shared" si="9"/>
        <v>0</v>
      </c>
      <c r="AC17" s="71">
        <f t="shared" si="9"/>
        <v>0</v>
      </c>
      <c r="AD17" s="71">
        <f t="shared" si="9"/>
        <v>0</v>
      </c>
      <c r="AE17" s="71">
        <f t="shared" si="9"/>
        <v>0</v>
      </c>
      <c r="AF17" s="71">
        <f t="shared" si="9"/>
        <v>0</v>
      </c>
      <c r="AG17" s="71">
        <f t="shared" si="9"/>
        <v>0</v>
      </c>
      <c r="AH17" s="71">
        <f t="shared" si="9"/>
        <v>0</v>
      </c>
      <c r="AI17" s="71">
        <f t="shared" si="9"/>
        <v>0</v>
      </c>
      <c r="AJ17" s="71">
        <f t="shared" si="9"/>
        <v>0</v>
      </c>
      <c r="AK17" s="71">
        <f t="shared" si="9"/>
        <v>0</v>
      </c>
      <c r="AL17" s="71">
        <f t="shared" si="9"/>
        <v>0</v>
      </c>
      <c r="AM17" s="71">
        <f t="shared" si="9"/>
        <v>0</v>
      </c>
      <c r="AN17" s="71">
        <f t="shared" si="9"/>
        <v>0</v>
      </c>
      <c r="AO17" s="71">
        <f t="shared" si="9"/>
        <v>0</v>
      </c>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19.5" customHeight="1">
      <c r="A18" s="121" t="s">
        <v>242</v>
      </c>
      <c r="B18" s="121" t="s">
        <v>243</v>
      </c>
      <c r="C18" s="121" t="s">
        <v>244</v>
      </c>
      <c r="D18" s="125" t="s">
        <v>615</v>
      </c>
      <c r="E18" s="71">
        <f t="shared" si="0"/>
        <v>4</v>
      </c>
      <c r="F18" s="71">
        <f t="shared" si="4"/>
        <v>4</v>
      </c>
      <c r="G18" s="71"/>
      <c r="H18" s="71"/>
      <c r="I18" s="71"/>
      <c r="J18" s="71"/>
      <c r="K18" s="71"/>
      <c r="L18" s="71"/>
      <c r="M18" s="71"/>
      <c r="N18" s="71">
        <v>4</v>
      </c>
      <c r="O18" s="72"/>
      <c r="P18" s="72"/>
      <c r="Q18" s="72"/>
      <c r="R18" s="72"/>
      <c r="S18" s="72"/>
      <c r="T18" s="72">
        <f t="shared" si="5"/>
        <v>0</v>
      </c>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f t="shared" si="6"/>
        <v>0</v>
      </c>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19.5" customHeight="1">
      <c r="A19" s="121" t="s">
        <v>242</v>
      </c>
      <c r="B19" s="121" t="s">
        <v>243</v>
      </c>
      <c r="C19" s="121" t="s">
        <v>240</v>
      </c>
      <c r="D19" s="125" t="s">
        <v>614</v>
      </c>
      <c r="E19" s="71">
        <f t="shared" si="0"/>
        <v>66.81</v>
      </c>
      <c r="F19" s="71">
        <f t="shared" si="4"/>
        <v>66.81</v>
      </c>
      <c r="G19" s="71"/>
      <c r="H19" s="71"/>
      <c r="I19" s="71"/>
      <c r="J19" s="71"/>
      <c r="K19" s="71"/>
      <c r="L19" s="71"/>
      <c r="M19" s="71"/>
      <c r="N19" s="71">
        <v>66.81</v>
      </c>
      <c r="O19" s="72"/>
      <c r="P19" s="72"/>
      <c r="Q19" s="72"/>
      <c r="R19" s="72"/>
      <c r="S19" s="72"/>
      <c r="T19" s="72">
        <f t="shared" si="5"/>
        <v>0</v>
      </c>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f t="shared" si="6"/>
        <v>0</v>
      </c>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row>
    <row r="20" spans="1:113" ht="19.5" customHeight="1">
      <c r="A20" s="121"/>
      <c r="B20" s="121"/>
      <c r="C20" s="121"/>
      <c r="D20" s="125" t="s">
        <v>718</v>
      </c>
      <c r="E20" s="71">
        <f>E21+E24</f>
        <v>27.5</v>
      </c>
      <c r="F20" s="71">
        <f aca="true" t="shared" si="10" ref="F20:BQ20">F21+F24</f>
        <v>0</v>
      </c>
      <c r="G20" s="71">
        <f t="shared" si="10"/>
        <v>0</v>
      </c>
      <c r="H20" s="71">
        <f t="shared" si="10"/>
        <v>0</v>
      </c>
      <c r="I20" s="71">
        <f t="shared" si="10"/>
        <v>0</v>
      </c>
      <c r="J20" s="71">
        <f t="shared" si="10"/>
        <v>0</v>
      </c>
      <c r="K20" s="71">
        <f t="shared" si="10"/>
        <v>0</v>
      </c>
      <c r="L20" s="71">
        <f t="shared" si="10"/>
        <v>0</v>
      </c>
      <c r="M20" s="71">
        <f t="shared" si="10"/>
        <v>0</v>
      </c>
      <c r="N20" s="71">
        <f t="shared" si="10"/>
        <v>0</v>
      </c>
      <c r="O20" s="71">
        <f t="shared" si="10"/>
        <v>0</v>
      </c>
      <c r="P20" s="71">
        <f t="shared" si="10"/>
        <v>0</v>
      </c>
      <c r="Q20" s="71">
        <f t="shared" si="10"/>
        <v>0</v>
      </c>
      <c r="R20" s="71">
        <f t="shared" si="10"/>
        <v>0</v>
      </c>
      <c r="S20" s="71">
        <f t="shared" si="10"/>
        <v>0</v>
      </c>
      <c r="T20" s="71">
        <f t="shared" si="10"/>
        <v>27.5</v>
      </c>
      <c r="U20" s="71">
        <f t="shared" si="10"/>
        <v>0</v>
      </c>
      <c r="V20" s="71">
        <f t="shared" si="10"/>
        <v>0</v>
      </c>
      <c r="W20" s="71">
        <f t="shared" si="10"/>
        <v>0</v>
      </c>
      <c r="X20" s="71">
        <f t="shared" si="10"/>
        <v>0</v>
      </c>
      <c r="Y20" s="71">
        <f t="shared" si="10"/>
        <v>0</v>
      </c>
      <c r="Z20" s="71">
        <f t="shared" si="10"/>
        <v>0</v>
      </c>
      <c r="AA20" s="71">
        <f t="shared" si="10"/>
        <v>0</v>
      </c>
      <c r="AB20" s="71">
        <f t="shared" si="10"/>
        <v>0</v>
      </c>
      <c r="AC20" s="71">
        <f t="shared" si="10"/>
        <v>0</v>
      </c>
      <c r="AD20" s="71">
        <f t="shared" si="10"/>
        <v>0</v>
      </c>
      <c r="AE20" s="71">
        <f t="shared" si="10"/>
        <v>0</v>
      </c>
      <c r="AF20" s="71">
        <f t="shared" si="10"/>
        <v>0</v>
      </c>
      <c r="AG20" s="71">
        <f t="shared" si="10"/>
        <v>0</v>
      </c>
      <c r="AH20" s="71">
        <f t="shared" si="10"/>
        <v>0</v>
      </c>
      <c r="AI20" s="71">
        <f t="shared" si="10"/>
        <v>0</v>
      </c>
      <c r="AJ20" s="71">
        <f t="shared" si="10"/>
        <v>0</v>
      </c>
      <c r="AK20" s="71">
        <f t="shared" si="10"/>
        <v>0</v>
      </c>
      <c r="AL20" s="71">
        <f t="shared" si="10"/>
        <v>0</v>
      </c>
      <c r="AM20" s="71">
        <f t="shared" si="10"/>
        <v>0</v>
      </c>
      <c r="AN20" s="71">
        <f t="shared" si="10"/>
        <v>0</v>
      </c>
      <c r="AO20" s="71">
        <f t="shared" si="10"/>
        <v>0</v>
      </c>
      <c r="AP20" s="71">
        <f t="shared" si="10"/>
        <v>0</v>
      </c>
      <c r="AQ20" s="71">
        <f t="shared" si="10"/>
        <v>0</v>
      </c>
      <c r="AR20" s="71">
        <f t="shared" si="10"/>
        <v>0</v>
      </c>
      <c r="AS20" s="71">
        <f t="shared" si="10"/>
        <v>0</v>
      </c>
      <c r="AT20" s="71">
        <f t="shared" si="10"/>
        <v>0</v>
      </c>
      <c r="AU20" s="71">
        <f t="shared" si="10"/>
        <v>27.5</v>
      </c>
      <c r="AV20" s="71">
        <f t="shared" si="10"/>
        <v>0</v>
      </c>
      <c r="AW20" s="71">
        <f t="shared" si="10"/>
        <v>0</v>
      </c>
      <c r="AX20" s="71">
        <f t="shared" si="10"/>
        <v>0</v>
      </c>
      <c r="AY20" s="71">
        <f t="shared" si="10"/>
        <v>0</v>
      </c>
      <c r="AZ20" s="71">
        <f t="shared" si="10"/>
        <v>0</v>
      </c>
      <c r="BA20" s="71">
        <f t="shared" si="10"/>
        <v>0</v>
      </c>
      <c r="BB20" s="71">
        <f t="shared" si="10"/>
        <v>0</v>
      </c>
      <c r="BC20" s="71">
        <f t="shared" si="10"/>
        <v>0</v>
      </c>
      <c r="BD20" s="71">
        <f t="shared" si="10"/>
        <v>0</v>
      </c>
      <c r="BE20" s="71">
        <f t="shared" si="10"/>
        <v>0</v>
      </c>
      <c r="BF20" s="71">
        <f t="shared" si="10"/>
        <v>0</v>
      </c>
      <c r="BG20" s="71">
        <f t="shared" si="10"/>
        <v>0</v>
      </c>
      <c r="BH20" s="71">
        <f t="shared" si="10"/>
        <v>0</v>
      </c>
      <c r="BI20" s="71">
        <f t="shared" si="10"/>
        <v>0</v>
      </c>
      <c r="BJ20" s="71">
        <f t="shared" si="10"/>
        <v>0</v>
      </c>
      <c r="BK20" s="71">
        <f t="shared" si="10"/>
        <v>0</v>
      </c>
      <c r="BL20" s="71">
        <f t="shared" si="10"/>
        <v>0</v>
      </c>
      <c r="BM20" s="71">
        <f t="shared" si="10"/>
        <v>0</v>
      </c>
      <c r="BN20" s="71">
        <f t="shared" si="10"/>
        <v>0</v>
      </c>
      <c r="BO20" s="71">
        <f t="shared" si="10"/>
        <v>0</v>
      </c>
      <c r="BP20" s="71">
        <f t="shared" si="10"/>
        <v>0</v>
      </c>
      <c r="BQ20" s="71">
        <f t="shared" si="10"/>
        <v>0</v>
      </c>
      <c r="BR20" s="71">
        <f>BR21+BR24</f>
        <v>0</v>
      </c>
      <c r="BS20" s="71">
        <f>BS21+BS24</f>
        <v>0</v>
      </c>
      <c r="BT20" s="71">
        <f>BT21+BT24</f>
        <v>0</v>
      </c>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row>
    <row r="21" spans="1:113" ht="19.5" customHeight="1">
      <c r="A21" s="121"/>
      <c r="B21" s="121"/>
      <c r="C21" s="121"/>
      <c r="D21" s="125" t="s">
        <v>599</v>
      </c>
      <c r="E21" s="71">
        <f>SUM(E22:E23)</f>
        <v>17.5</v>
      </c>
      <c r="F21" s="71">
        <f aca="true" t="shared" si="11" ref="F21:BN21">SUM(F22:F23)</f>
        <v>0</v>
      </c>
      <c r="G21" s="71">
        <f t="shared" si="11"/>
        <v>0</v>
      </c>
      <c r="H21" s="71">
        <f t="shared" si="11"/>
        <v>0</v>
      </c>
      <c r="I21" s="71">
        <f t="shared" si="11"/>
        <v>0</v>
      </c>
      <c r="J21" s="71">
        <f t="shared" si="11"/>
        <v>0</v>
      </c>
      <c r="K21" s="71">
        <f t="shared" si="11"/>
        <v>0</v>
      </c>
      <c r="L21" s="71">
        <f t="shared" si="11"/>
        <v>0</v>
      </c>
      <c r="M21" s="71">
        <f t="shared" si="11"/>
        <v>0</v>
      </c>
      <c r="N21" s="71">
        <f t="shared" si="11"/>
        <v>0</v>
      </c>
      <c r="O21" s="71">
        <f t="shared" si="11"/>
        <v>0</v>
      </c>
      <c r="P21" s="71">
        <f t="shared" si="11"/>
        <v>0</v>
      </c>
      <c r="Q21" s="71">
        <f t="shared" si="11"/>
        <v>0</v>
      </c>
      <c r="R21" s="71">
        <f t="shared" si="11"/>
        <v>0</v>
      </c>
      <c r="S21" s="71">
        <f t="shared" si="11"/>
        <v>0</v>
      </c>
      <c r="T21" s="71">
        <f t="shared" si="11"/>
        <v>17.5</v>
      </c>
      <c r="U21" s="71">
        <f t="shared" si="11"/>
        <v>0</v>
      </c>
      <c r="V21" s="71">
        <f t="shared" si="11"/>
        <v>0</v>
      </c>
      <c r="W21" s="71">
        <f t="shared" si="11"/>
        <v>0</v>
      </c>
      <c r="X21" s="71">
        <f t="shared" si="11"/>
        <v>0</v>
      </c>
      <c r="Y21" s="71">
        <f t="shared" si="11"/>
        <v>0</v>
      </c>
      <c r="Z21" s="71">
        <f t="shared" si="11"/>
        <v>0</v>
      </c>
      <c r="AA21" s="71">
        <f t="shared" si="11"/>
        <v>0</v>
      </c>
      <c r="AB21" s="71">
        <f t="shared" si="11"/>
        <v>0</v>
      </c>
      <c r="AC21" s="71">
        <f t="shared" si="11"/>
        <v>0</v>
      </c>
      <c r="AD21" s="71">
        <f t="shared" si="11"/>
        <v>0</v>
      </c>
      <c r="AE21" s="71">
        <f t="shared" si="11"/>
        <v>0</v>
      </c>
      <c r="AF21" s="71">
        <f t="shared" si="11"/>
        <v>0</v>
      </c>
      <c r="AG21" s="71">
        <f t="shared" si="11"/>
        <v>0</v>
      </c>
      <c r="AH21" s="71">
        <f t="shared" si="11"/>
        <v>0</v>
      </c>
      <c r="AI21" s="71">
        <f t="shared" si="11"/>
        <v>0</v>
      </c>
      <c r="AJ21" s="71">
        <f t="shared" si="11"/>
        <v>0</v>
      </c>
      <c r="AK21" s="71">
        <f t="shared" si="11"/>
        <v>0</v>
      </c>
      <c r="AL21" s="71">
        <f t="shared" si="11"/>
        <v>0</v>
      </c>
      <c r="AM21" s="71">
        <f t="shared" si="11"/>
        <v>0</v>
      </c>
      <c r="AN21" s="71">
        <f t="shared" si="11"/>
        <v>0</v>
      </c>
      <c r="AO21" s="71">
        <f t="shared" si="11"/>
        <v>0</v>
      </c>
      <c r="AP21" s="71">
        <f t="shared" si="11"/>
        <v>0</v>
      </c>
      <c r="AQ21" s="71">
        <f t="shared" si="11"/>
        <v>0</v>
      </c>
      <c r="AR21" s="71">
        <f t="shared" si="11"/>
        <v>0</v>
      </c>
      <c r="AS21" s="71">
        <f t="shared" si="11"/>
        <v>0</v>
      </c>
      <c r="AT21" s="71">
        <f t="shared" si="11"/>
        <v>0</v>
      </c>
      <c r="AU21" s="71">
        <f t="shared" si="11"/>
        <v>17.5</v>
      </c>
      <c r="AV21" s="71">
        <f t="shared" si="11"/>
        <v>0</v>
      </c>
      <c r="AW21" s="71">
        <f t="shared" si="11"/>
        <v>0</v>
      </c>
      <c r="AX21" s="71">
        <f t="shared" si="11"/>
        <v>0</v>
      </c>
      <c r="AY21" s="71">
        <f t="shared" si="11"/>
        <v>0</v>
      </c>
      <c r="AZ21" s="71">
        <f t="shared" si="11"/>
        <v>0</v>
      </c>
      <c r="BA21" s="71">
        <f t="shared" si="11"/>
        <v>0</v>
      </c>
      <c r="BB21" s="71">
        <f t="shared" si="11"/>
        <v>0</v>
      </c>
      <c r="BC21" s="71">
        <f t="shared" si="11"/>
        <v>0</v>
      </c>
      <c r="BD21" s="71">
        <f t="shared" si="11"/>
        <v>0</v>
      </c>
      <c r="BE21" s="71">
        <f t="shared" si="11"/>
        <v>0</v>
      </c>
      <c r="BF21" s="71">
        <f t="shared" si="11"/>
        <v>0</v>
      </c>
      <c r="BG21" s="71">
        <f t="shared" si="11"/>
        <v>0</v>
      </c>
      <c r="BH21" s="71">
        <f t="shared" si="11"/>
        <v>0</v>
      </c>
      <c r="BI21" s="71">
        <f t="shared" si="11"/>
        <v>0</v>
      </c>
      <c r="BJ21" s="71">
        <f t="shared" si="11"/>
        <v>0</v>
      </c>
      <c r="BK21" s="71">
        <f t="shared" si="11"/>
        <v>0</v>
      </c>
      <c r="BL21" s="71">
        <f t="shared" si="11"/>
        <v>0</v>
      </c>
      <c r="BM21" s="71">
        <f t="shared" si="11"/>
        <v>0</v>
      </c>
      <c r="BN21" s="71">
        <f t="shared" si="11"/>
        <v>0</v>
      </c>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9.5" customHeight="1">
      <c r="A22" s="121" t="s">
        <v>269</v>
      </c>
      <c r="B22" s="121" t="s">
        <v>270</v>
      </c>
      <c r="C22" s="121" t="s">
        <v>274</v>
      </c>
      <c r="D22" s="125" t="s">
        <v>600</v>
      </c>
      <c r="E22" s="71">
        <f t="shared" si="0"/>
        <v>7.5</v>
      </c>
      <c r="F22" s="71">
        <f t="shared" si="4"/>
        <v>0</v>
      </c>
      <c r="G22" s="71"/>
      <c r="H22" s="71"/>
      <c r="I22" s="71"/>
      <c r="J22" s="71"/>
      <c r="K22" s="71"/>
      <c r="L22" s="71"/>
      <c r="M22" s="71"/>
      <c r="N22" s="71"/>
      <c r="O22" s="72"/>
      <c r="P22" s="72"/>
      <c r="Q22" s="72"/>
      <c r="R22" s="72"/>
      <c r="S22" s="72"/>
      <c r="T22" s="72">
        <f t="shared" si="5"/>
        <v>7.5</v>
      </c>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v>7.5</v>
      </c>
      <c r="AV22" s="72">
        <f t="shared" si="6"/>
        <v>0</v>
      </c>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row>
    <row r="23" spans="1:113" ht="19.5" customHeight="1">
      <c r="A23" s="121" t="s">
        <v>269</v>
      </c>
      <c r="B23" s="121" t="s">
        <v>270</v>
      </c>
      <c r="C23" s="121" t="s">
        <v>271</v>
      </c>
      <c r="D23" s="125" t="s">
        <v>601</v>
      </c>
      <c r="E23" s="71">
        <f t="shared" si="0"/>
        <v>10</v>
      </c>
      <c r="F23" s="71">
        <f t="shared" si="4"/>
        <v>0</v>
      </c>
      <c r="G23" s="71"/>
      <c r="H23" s="71"/>
      <c r="I23" s="71"/>
      <c r="J23" s="71"/>
      <c r="K23" s="71"/>
      <c r="L23" s="71"/>
      <c r="M23" s="71"/>
      <c r="N23" s="71"/>
      <c r="O23" s="72"/>
      <c r="P23" s="72"/>
      <c r="Q23" s="72"/>
      <c r="R23" s="72"/>
      <c r="S23" s="72"/>
      <c r="T23" s="72">
        <f t="shared" si="5"/>
        <v>10</v>
      </c>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v>10</v>
      </c>
      <c r="AV23" s="72">
        <f t="shared" si="6"/>
        <v>0</v>
      </c>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row>
    <row r="24" spans="1:113" ht="19.5" customHeight="1">
      <c r="A24" s="121"/>
      <c r="B24" s="121"/>
      <c r="C24" s="121"/>
      <c r="D24" s="125" t="s">
        <v>719</v>
      </c>
      <c r="E24" s="71">
        <v>10</v>
      </c>
      <c r="F24" s="71">
        <f>SUM(G24:S24)</f>
        <v>0</v>
      </c>
      <c r="G24" s="71"/>
      <c r="H24" s="71"/>
      <c r="I24" s="71"/>
      <c r="J24" s="71"/>
      <c r="K24" s="71"/>
      <c r="L24" s="71"/>
      <c r="M24" s="71"/>
      <c r="N24" s="71"/>
      <c r="O24" s="72"/>
      <c r="P24" s="72"/>
      <c r="Q24" s="72"/>
      <c r="R24" s="72"/>
      <c r="S24" s="72"/>
      <c r="T24" s="72">
        <v>10</v>
      </c>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v>10</v>
      </c>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9.5" customHeight="1">
      <c r="A25" s="121" t="s">
        <v>245</v>
      </c>
      <c r="B25" s="121" t="s">
        <v>246</v>
      </c>
      <c r="C25" s="121" t="s">
        <v>247</v>
      </c>
      <c r="D25" s="125" t="s">
        <v>613</v>
      </c>
      <c r="E25" s="71">
        <f t="shared" si="0"/>
        <v>10</v>
      </c>
      <c r="F25" s="71">
        <f t="shared" si="4"/>
        <v>0</v>
      </c>
      <c r="G25" s="71"/>
      <c r="H25" s="71"/>
      <c r="I25" s="71"/>
      <c r="J25" s="71"/>
      <c r="K25" s="71"/>
      <c r="L25" s="71"/>
      <c r="M25" s="71"/>
      <c r="N25" s="71"/>
      <c r="O25" s="72"/>
      <c r="P25" s="72"/>
      <c r="Q25" s="72"/>
      <c r="R25" s="72"/>
      <c r="S25" s="72"/>
      <c r="T25" s="72">
        <f t="shared" si="5"/>
        <v>10</v>
      </c>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v>10</v>
      </c>
      <c r="AV25" s="72">
        <f t="shared" si="6"/>
        <v>0</v>
      </c>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113" ht="19.5" customHeight="1">
      <c r="A26" s="121"/>
      <c r="B26" s="121"/>
      <c r="C26" s="121"/>
      <c r="D26" s="125" t="s">
        <v>602</v>
      </c>
      <c r="E26" s="71">
        <v>1782.67</v>
      </c>
      <c r="F26" s="71">
        <v>1065.75</v>
      </c>
      <c r="G26" s="71">
        <v>604.31</v>
      </c>
      <c r="H26" s="71">
        <v>45.76</v>
      </c>
      <c r="I26" s="71">
        <v>0</v>
      </c>
      <c r="J26" s="71">
        <v>0</v>
      </c>
      <c r="K26" s="71">
        <v>403.38</v>
      </c>
      <c r="L26" s="71">
        <v>0</v>
      </c>
      <c r="M26" s="71">
        <v>0</v>
      </c>
      <c r="N26" s="71">
        <v>0</v>
      </c>
      <c r="O26" s="72">
        <v>0</v>
      </c>
      <c r="P26" s="72">
        <v>12.3</v>
      </c>
      <c r="Q26" s="72">
        <v>0</v>
      </c>
      <c r="R26" s="72">
        <v>0</v>
      </c>
      <c r="S26" s="72">
        <v>0</v>
      </c>
      <c r="T26" s="72">
        <v>394.03</v>
      </c>
      <c r="U26" s="72">
        <v>36.4</v>
      </c>
      <c r="V26" s="72">
        <v>0</v>
      </c>
      <c r="W26" s="72">
        <v>0</v>
      </c>
      <c r="X26" s="72">
        <v>0</v>
      </c>
      <c r="Y26" s="72">
        <v>1.65</v>
      </c>
      <c r="Z26" s="72">
        <v>11.55</v>
      </c>
      <c r="AA26" s="72">
        <v>6.12</v>
      </c>
      <c r="AB26" s="72">
        <v>0</v>
      </c>
      <c r="AC26" s="72">
        <v>8.25</v>
      </c>
      <c r="AD26" s="72">
        <v>50.28</v>
      </c>
      <c r="AE26" s="152">
        <v>0</v>
      </c>
      <c r="AF26" s="72">
        <v>0</v>
      </c>
      <c r="AG26" s="72">
        <v>0</v>
      </c>
      <c r="AH26" s="72">
        <v>9.9</v>
      </c>
      <c r="AI26" s="72">
        <v>0</v>
      </c>
      <c r="AJ26" s="72">
        <v>13.2</v>
      </c>
      <c r="AK26" s="72">
        <v>0</v>
      </c>
      <c r="AL26" s="72">
        <v>0</v>
      </c>
      <c r="AM26" s="72">
        <v>0</v>
      </c>
      <c r="AN26" s="72">
        <v>0</v>
      </c>
      <c r="AO26" s="72">
        <v>0</v>
      </c>
      <c r="AP26" s="72">
        <v>20.14</v>
      </c>
      <c r="AQ26" s="72">
        <v>21.04</v>
      </c>
      <c r="AR26" s="72">
        <v>41</v>
      </c>
      <c r="AS26" s="72">
        <v>0</v>
      </c>
      <c r="AT26" s="72">
        <v>0</v>
      </c>
      <c r="AU26" s="72">
        <v>174.5</v>
      </c>
      <c r="AV26" s="72">
        <v>322.89</v>
      </c>
      <c r="AW26" s="72">
        <v>0</v>
      </c>
      <c r="AX26" s="72">
        <v>0</v>
      </c>
      <c r="AY26" s="72">
        <v>0</v>
      </c>
      <c r="AZ26" s="72">
        <v>0</v>
      </c>
      <c r="BA26" s="72">
        <v>4.76</v>
      </c>
      <c r="BB26" s="72">
        <v>0</v>
      </c>
      <c r="BC26" s="72">
        <v>0</v>
      </c>
      <c r="BD26" s="72">
        <v>0</v>
      </c>
      <c r="BE26" s="72">
        <v>318.13</v>
      </c>
      <c r="BF26" s="72">
        <v>0</v>
      </c>
      <c r="BG26" s="72">
        <v>0</v>
      </c>
      <c r="BH26" s="72">
        <v>0</v>
      </c>
      <c r="BI26" s="72">
        <v>0</v>
      </c>
      <c r="BJ26" s="72">
        <v>0</v>
      </c>
      <c r="BK26" s="72">
        <v>0</v>
      </c>
      <c r="BL26" s="72">
        <v>0</v>
      </c>
      <c r="BM26" s="72">
        <v>0</v>
      </c>
      <c r="BN26" s="72">
        <v>0</v>
      </c>
      <c r="BO26" s="72">
        <v>0</v>
      </c>
      <c r="BP26" s="72">
        <v>0</v>
      </c>
      <c r="BQ26" s="72">
        <v>0</v>
      </c>
      <c r="BR26" s="72">
        <v>0</v>
      </c>
      <c r="BS26" s="72">
        <v>0</v>
      </c>
      <c r="BT26" s="72">
        <v>0</v>
      </c>
      <c r="BU26" s="72">
        <v>0</v>
      </c>
      <c r="BV26" s="72">
        <v>0</v>
      </c>
      <c r="BW26" s="72">
        <v>0</v>
      </c>
      <c r="BX26" s="72">
        <v>0</v>
      </c>
      <c r="BY26" s="72">
        <v>0</v>
      </c>
      <c r="BZ26" s="72">
        <v>0</v>
      </c>
      <c r="CA26" s="72">
        <v>0</v>
      </c>
      <c r="CB26" s="72">
        <v>0</v>
      </c>
      <c r="CC26" s="72">
        <v>0</v>
      </c>
      <c r="CD26" s="72">
        <v>0</v>
      </c>
      <c r="CE26" s="72">
        <v>0</v>
      </c>
      <c r="CF26" s="72">
        <v>0</v>
      </c>
      <c r="CG26" s="72">
        <v>0</v>
      </c>
      <c r="CH26" s="72">
        <v>0</v>
      </c>
      <c r="CI26" s="72">
        <v>0</v>
      </c>
      <c r="CJ26" s="72">
        <v>0</v>
      </c>
      <c r="CK26" s="72">
        <v>0</v>
      </c>
      <c r="CL26" s="72">
        <v>0</v>
      </c>
      <c r="CM26" s="72">
        <v>0</v>
      </c>
      <c r="CN26" s="72">
        <v>0</v>
      </c>
      <c r="CO26" s="72">
        <v>0</v>
      </c>
      <c r="CP26" s="72">
        <v>0</v>
      </c>
      <c r="CQ26" s="72">
        <v>0</v>
      </c>
      <c r="CR26" s="72">
        <v>0</v>
      </c>
      <c r="CS26" s="72"/>
      <c r="CT26" s="72"/>
      <c r="CU26" s="72"/>
      <c r="CV26" s="72"/>
      <c r="CW26" s="72"/>
      <c r="CX26" s="72"/>
      <c r="CY26" s="72"/>
      <c r="CZ26" s="72"/>
      <c r="DA26" s="72"/>
      <c r="DB26" s="72"/>
      <c r="DC26" s="72"/>
      <c r="DD26" s="72"/>
      <c r="DE26" s="72"/>
      <c r="DF26" s="72"/>
      <c r="DG26" s="72"/>
      <c r="DH26" s="72"/>
      <c r="DI26" s="72"/>
    </row>
    <row r="27" spans="1:113" ht="19.5" customHeight="1">
      <c r="A27" s="121"/>
      <c r="B27" s="121"/>
      <c r="C27" s="121"/>
      <c r="D27" s="125" t="s">
        <v>603</v>
      </c>
      <c r="E27" s="71">
        <f>SUM(E28:E34)</f>
        <v>1782.67</v>
      </c>
      <c r="F27" s="71">
        <f aca="true" t="shared" si="12" ref="F27:BQ27">SUM(F28:F34)</f>
        <v>1065.75</v>
      </c>
      <c r="G27" s="71">
        <f t="shared" si="12"/>
        <v>604.3100000000001</v>
      </c>
      <c r="H27" s="71">
        <f t="shared" si="12"/>
        <v>45.76</v>
      </c>
      <c r="I27" s="71">
        <f t="shared" si="12"/>
        <v>0</v>
      </c>
      <c r="J27" s="71">
        <f t="shared" si="12"/>
        <v>0</v>
      </c>
      <c r="K27" s="71">
        <f t="shared" si="12"/>
        <v>403.38</v>
      </c>
      <c r="L27" s="71">
        <f t="shared" si="12"/>
        <v>0</v>
      </c>
      <c r="M27" s="71">
        <f t="shared" si="12"/>
        <v>0</v>
      </c>
      <c r="N27" s="71">
        <f t="shared" si="12"/>
        <v>0</v>
      </c>
      <c r="O27" s="71">
        <f t="shared" si="12"/>
        <v>0</v>
      </c>
      <c r="P27" s="71">
        <f t="shared" si="12"/>
        <v>12.3</v>
      </c>
      <c r="Q27" s="71">
        <f t="shared" si="12"/>
        <v>0</v>
      </c>
      <c r="R27" s="71">
        <f t="shared" si="12"/>
        <v>0</v>
      </c>
      <c r="S27" s="71">
        <f t="shared" si="12"/>
        <v>0</v>
      </c>
      <c r="T27" s="71">
        <f t="shared" si="12"/>
        <v>394.03</v>
      </c>
      <c r="U27" s="71">
        <f t="shared" si="12"/>
        <v>36.400000000000006</v>
      </c>
      <c r="V27" s="71">
        <f t="shared" si="12"/>
        <v>0</v>
      </c>
      <c r="W27" s="71">
        <f t="shared" si="12"/>
        <v>0</v>
      </c>
      <c r="X27" s="71">
        <f t="shared" si="12"/>
        <v>0</v>
      </c>
      <c r="Y27" s="71">
        <f t="shared" si="12"/>
        <v>1.6500000000000001</v>
      </c>
      <c r="Z27" s="71">
        <f t="shared" si="12"/>
        <v>11.55</v>
      </c>
      <c r="AA27" s="71">
        <f t="shared" si="12"/>
        <v>6.119999999999999</v>
      </c>
      <c r="AB27" s="71">
        <f t="shared" si="12"/>
        <v>0</v>
      </c>
      <c r="AC27" s="71">
        <f t="shared" si="12"/>
        <v>8.25</v>
      </c>
      <c r="AD27" s="71">
        <f t="shared" si="12"/>
        <v>50.28</v>
      </c>
      <c r="AE27" s="71">
        <f t="shared" si="12"/>
        <v>0</v>
      </c>
      <c r="AF27" s="71">
        <f t="shared" si="12"/>
        <v>0</v>
      </c>
      <c r="AG27" s="71">
        <f t="shared" si="12"/>
        <v>0</v>
      </c>
      <c r="AH27" s="71">
        <f t="shared" si="12"/>
        <v>9.899999999999999</v>
      </c>
      <c r="AI27" s="71">
        <f t="shared" si="12"/>
        <v>0</v>
      </c>
      <c r="AJ27" s="71">
        <f t="shared" si="12"/>
        <v>13.200000000000001</v>
      </c>
      <c r="AK27" s="71">
        <f t="shared" si="12"/>
        <v>0</v>
      </c>
      <c r="AL27" s="71">
        <f t="shared" si="12"/>
        <v>0</v>
      </c>
      <c r="AM27" s="71">
        <f t="shared" si="12"/>
        <v>0</v>
      </c>
      <c r="AN27" s="71">
        <f t="shared" si="12"/>
        <v>0</v>
      </c>
      <c r="AO27" s="71">
        <f t="shared" si="12"/>
        <v>0</v>
      </c>
      <c r="AP27" s="71">
        <f t="shared" si="12"/>
        <v>20.14</v>
      </c>
      <c r="AQ27" s="71">
        <f t="shared" si="12"/>
        <v>21.04</v>
      </c>
      <c r="AR27" s="71">
        <f t="shared" si="12"/>
        <v>41</v>
      </c>
      <c r="AS27" s="71">
        <f t="shared" si="12"/>
        <v>0</v>
      </c>
      <c r="AT27" s="71">
        <f t="shared" si="12"/>
        <v>0</v>
      </c>
      <c r="AU27" s="71">
        <f t="shared" si="12"/>
        <v>174.5</v>
      </c>
      <c r="AV27" s="71">
        <f t="shared" si="12"/>
        <v>322.89</v>
      </c>
      <c r="AW27" s="71">
        <f t="shared" si="12"/>
        <v>0</v>
      </c>
      <c r="AX27" s="71">
        <f t="shared" si="12"/>
        <v>0</v>
      </c>
      <c r="AY27" s="71">
        <f t="shared" si="12"/>
        <v>0</v>
      </c>
      <c r="AZ27" s="71">
        <f t="shared" si="12"/>
        <v>0</v>
      </c>
      <c r="BA27" s="71">
        <f t="shared" si="12"/>
        <v>4.76</v>
      </c>
      <c r="BB27" s="71">
        <f t="shared" si="12"/>
        <v>0</v>
      </c>
      <c r="BC27" s="71">
        <f t="shared" si="12"/>
        <v>0</v>
      </c>
      <c r="BD27" s="71">
        <f t="shared" si="12"/>
        <v>0</v>
      </c>
      <c r="BE27" s="71">
        <f>SUM(BE28:BE34)</f>
        <v>318.13</v>
      </c>
      <c r="BF27" s="71">
        <f t="shared" si="12"/>
        <v>0</v>
      </c>
      <c r="BG27" s="71">
        <f t="shared" si="12"/>
        <v>0</v>
      </c>
      <c r="BH27" s="71">
        <f t="shared" si="12"/>
        <v>0</v>
      </c>
      <c r="BI27" s="71">
        <f t="shared" si="12"/>
        <v>0</v>
      </c>
      <c r="BJ27" s="71">
        <f t="shared" si="12"/>
        <v>0</v>
      </c>
      <c r="BK27" s="71">
        <f t="shared" si="12"/>
        <v>0</v>
      </c>
      <c r="BL27" s="71">
        <f t="shared" si="12"/>
        <v>0</v>
      </c>
      <c r="BM27" s="71">
        <f t="shared" si="12"/>
        <v>0</v>
      </c>
      <c r="BN27" s="71">
        <f t="shared" si="12"/>
        <v>0</v>
      </c>
      <c r="BO27" s="71">
        <f t="shared" si="12"/>
        <v>0</v>
      </c>
      <c r="BP27" s="71">
        <f t="shared" si="12"/>
        <v>0</v>
      </c>
      <c r="BQ27" s="71">
        <f t="shared" si="12"/>
        <v>0</v>
      </c>
      <c r="BR27" s="71">
        <f aca="true" t="shared" si="13" ref="BR27:CR27">SUM(BR28:BR34)</f>
        <v>0</v>
      </c>
      <c r="BS27" s="71">
        <f t="shared" si="13"/>
        <v>0</v>
      </c>
      <c r="BT27" s="71">
        <f t="shared" si="13"/>
        <v>0</v>
      </c>
      <c r="BU27" s="71">
        <f t="shared" si="13"/>
        <v>0</v>
      </c>
      <c r="BV27" s="71">
        <f t="shared" si="13"/>
        <v>0</v>
      </c>
      <c r="BW27" s="71">
        <f t="shared" si="13"/>
        <v>0</v>
      </c>
      <c r="BX27" s="71">
        <f t="shared" si="13"/>
        <v>0</v>
      </c>
      <c r="BY27" s="71">
        <f t="shared" si="13"/>
        <v>0</v>
      </c>
      <c r="BZ27" s="71">
        <f t="shared" si="13"/>
        <v>0</v>
      </c>
      <c r="CA27" s="71">
        <f t="shared" si="13"/>
        <v>0</v>
      </c>
      <c r="CB27" s="71">
        <f t="shared" si="13"/>
        <v>0</v>
      </c>
      <c r="CC27" s="71">
        <f t="shared" si="13"/>
        <v>0</v>
      </c>
      <c r="CD27" s="71">
        <f t="shared" si="13"/>
        <v>0</v>
      </c>
      <c r="CE27" s="71">
        <f t="shared" si="13"/>
        <v>0</v>
      </c>
      <c r="CF27" s="71">
        <f t="shared" si="13"/>
        <v>0</v>
      </c>
      <c r="CG27" s="71">
        <f t="shared" si="13"/>
        <v>0</v>
      </c>
      <c r="CH27" s="71">
        <f t="shared" si="13"/>
        <v>0</v>
      </c>
      <c r="CI27" s="71">
        <f t="shared" si="13"/>
        <v>0</v>
      </c>
      <c r="CJ27" s="71">
        <f t="shared" si="13"/>
        <v>0</v>
      </c>
      <c r="CK27" s="71">
        <f t="shared" si="13"/>
        <v>0</v>
      </c>
      <c r="CL27" s="71">
        <f t="shared" si="13"/>
        <v>0</v>
      </c>
      <c r="CM27" s="71">
        <f t="shared" si="13"/>
        <v>0</v>
      </c>
      <c r="CN27" s="71">
        <f t="shared" si="13"/>
        <v>0</v>
      </c>
      <c r="CO27" s="71">
        <f t="shared" si="13"/>
        <v>0</v>
      </c>
      <c r="CP27" s="71">
        <f t="shared" si="13"/>
        <v>0</v>
      </c>
      <c r="CQ27" s="71">
        <f t="shared" si="13"/>
        <v>0</v>
      </c>
      <c r="CR27" s="71">
        <f t="shared" si="13"/>
        <v>0</v>
      </c>
      <c r="CS27" s="72"/>
      <c r="CT27" s="72"/>
      <c r="CU27" s="72"/>
      <c r="CV27" s="72"/>
      <c r="CW27" s="72"/>
      <c r="CX27" s="72"/>
      <c r="CY27" s="72"/>
      <c r="CZ27" s="72"/>
      <c r="DA27" s="72"/>
      <c r="DB27" s="72"/>
      <c r="DC27" s="72"/>
      <c r="DD27" s="72"/>
      <c r="DE27" s="72"/>
      <c r="DF27" s="72"/>
      <c r="DG27" s="72"/>
      <c r="DH27" s="72"/>
      <c r="DI27" s="72"/>
    </row>
    <row r="28" spans="1:113" ht="19.5" customHeight="1">
      <c r="A28" s="121" t="s">
        <v>248</v>
      </c>
      <c r="B28" s="121" t="s">
        <v>240</v>
      </c>
      <c r="C28" s="121" t="s">
        <v>244</v>
      </c>
      <c r="D28" s="125" t="s">
        <v>607</v>
      </c>
      <c r="E28" s="71">
        <f t="shared" si="0"/>
        <v>152.35000000000002</v>
      </c>
      <c r="F28" s="71">
        <f t="shared" si="4"/>
        <v>64.05000000000001</v>
      </c>
      <c r="G28" s="71">
        <v>37.84</v>
      </c>
      <c r="H28" s="71">
        <v>25.81</v>
      </c>
      <c r="I28" s="71"/>
      <c r="J28" s="71"/>
      <c r="K28" s="71"/>
      <c r="L28" s="71"/>
      <c r="M28" s="71"/>
      <c r="N28" s="71"/>
      <c r="O28" s="72"/>
      <c r="P28" s="72">
        <v>0.4</v>
      </c>
      <c r="Q28" s="72"/>
      <c r="R28" s="72"/>
      <c r="S28" s="72"/>
      <c r="T28" s="72">
        <f t="shared" si="5"/>
        <v>18.64</v>
      </c>
      <c r="U28" s="72">
        <v>2.7</v>
      </c>
      <c r="V28" s="72"/>
      <c r="W28" s="72"/>
      <c r="X28" s="72"/>
      <c r="Y28" s="72">
        <v>0.09</v>
      </c>
      <c r="Z28" s="72">
        <v>0.63</v>
      </c>
      <c r="AA28" s="72">
        <v>1.44</v>
      </c>
      <c r="AB28" s="72"/>
      <c r="AC28" s="72">
        <v>0.45</v>
      </c>
      <c r="AD28" s="72">
        <v>3.6</v>
      </c>
      <c r="AF28" s="72"/>
      <c r="AG28" s="72"/>
      <c r="AH28" s="72">
        <v>0.54</v>
      </c>
      <c r="AI28" s="72"/>
      <c r="AJ28" s="72">
        <v>0.72</v>
      </c>
      <c r="AK28" s="72"/>
      <c r="AL28" s="72"/>
      <c r="AM28" s="72"/>
      <c r="AN28" s="72"/>
      <c r="AO28" s="72"/>
      <c r="AP28" s="72">
        <v>1.26</v>
      </c>
      <c r="AQ28" s="72">
        <v>1.21</v>
      </c>
      <c r="AR28" s="72">
        <v>6</v>
      </c>
      <c r="AS28" s="72"/>
      <c r="AT28" s="72"/>
      <c r="AU28" s="72"/>
      <c r="AV28" s="72">
        <f t="shared" si="6"/>
        <v>69.66</v>
      </c>
      <c r="AW28" s="72"/>
      <c r="AX28" s="72"/>
      <c r="AY28" s="72"/>
      <c r="AZ28" s="72"/>
      <c r="BA28" s="72">
        <v>2.58</v>
      </c>
      <c r="BB28" s="72"/>
      <c r="BC28" s="72"/>
      <c r="BD28" s="72"/>
      <c r="BE28" s="72">
        <v>67.08</v>
      </c>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row>
    <row r="29" spans="1:113" ht="19.5" customHeight="1">
      <c r="A29" s="123" t="s">
        <v>248</v>
      </c>
      <c r="B29" s="121" t="s">
        <v>240</v>
      </c>
      <c r="C29" s="121" t="s">
        <v>240</v>
      </c>
      <c r="D29" s="126" t="s">
        <v>608</v>
      </c>
      <c r="E29" s="71">
        <f t="shared" si="0"/>
        <v>19.5</v>
      </c>
      <c r="F29" s="71">
        <f t="shared" si="4"/>
        <v>0</v>
      </c>
      <c r="G29" s="71"/>
      <c r="H29" s="71"/>
      <c r="I29" s="71"/>
      <c r="J29" s="71"/>
      <c r="K29" s="71"/>
      <c r="L29" s="71"/>
      <c r="M29" s="71"/>
      <c r="N29" s="71"/>
      <c r="O29" s="72"/>
      <c r="P29" s="72"/>
      <c r="Q29" s="72"/>
      <c r="R29" s="72"/>
      <c r="S29" s="72"/>
      <c r="T29" s="72">
        <f t="shared" si="5"/>
        <v>19.5</v>
      </c>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v>19.5</v>
      </c>
      <c r="AV29" s="72">
        <f t="shared" si="6"/>
        <v>0</v>
      </c>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row>
    <row r="30" spans="1:113" ht="19.5" customHeight="1">
      <c r="A30" s="121" t="s">
        <v>248</v>
      </c>
      <c r="B30" s="121" t="s">
        <v>240</v>
      </c>
      <c r="C30" s="121" t="s">
        <v>249</v>
      </c>
      <c r="D30" s="125" t="s">
        <v>720</v>
      </c>
      <c r="E30" s="71">
        <f t="shared" si="0"/>
        <v>1455.8200000000002</v>
      </c>
      <c r="F30" s="71">
        <f t="shared" si="4"/>
        <v>1001.7</v>
      </c>
      <c r="G30" s="71">
        <v>566.47</v>
      </c>
      <c r="H30" s="71">
        <v>19.95</v>
      </c>
      <c r="I30" s="71"/>
      <c r="J30" s="71"/>
      <c r="K30" s="71">
        <v>403.38</v>
      </c>
      <c r="L30" s="71"/>
      <c r="M30" s="71"/>
      <c r="N30" s="71"/>
      <c r="O30" s="72"/>
      <c r="P30" s="72">
        <v>11.9</v>
      </c>
      <c r="Q30" s="72"/>
      <c r="R30" s="72"/>
      <c r="S30" s="72"/>
      <c r="T30" s="72">
        <f t="shared" si="5"/>
        <v>200.89</v>
      </c>
      <c r="U30" s="72">
        <v>33.7</v>
      </c>
      <c r="V30" s="72"/>
      <c r="W30" s="72"/>
      <c r="X30" s="72"/>
      <c r="Y30" s="72">
        <v>1.56</v>
      </c>
      <c r="Z30" s="72">
        <v>10.92</v>
      </c>
      <c r="AA30" s="72">
        <v>4.68</v>
      </c>
      <c r="AB30" s="72"/>
      <c r="AC30" s="72">
        <v>7.8</v>
      </c>
      <c r="AD30" s="72">
        <v>46.68</v>
      </c>
      <c r="AE30" s="72"/>
      <c r="AF30" s="72"/>
      <c r="AG30" s="72"/>
      <c r="AH30" s="72">
        <v>9.36</v>
      </c>
      <c r="AI30" s="72"/>
      <c r="AJ30" s="72">
        <v>12.48</v>
      </c>
      <c r="AK30" s="72"/>
      <c r="AL30" s="72"/>
      <c r="AM30" s="72"/>
      <c r="AN30" s="72"/>
      <c r="AO30" s="72"/>
      <c r="AP30" s="72">
        <v>18.88</v>
      </c>
      <c r="AQ30" s="72">
        <v>19.83</v>
      </c>
      <c r="AR30" s="72">
        <v>35</v>
      </c>
      <c r="AS30" s="72"/>
      <c r="AT30" s="72"/>
      <c r="AU30" s="72"/>
      <c r="AV30" s="72">
        <f t="shared" si="6"/>
        <v>253.23000000000002</v>
      </c>
      <c r="AW30" s="72"/>
      <c r="AX30" s="72"/>
      <c r="AY30" s="72"/>
      <c r="AZ30" s="72"/>
      <c r="BA30" s="72">
        <v>2.18</v>
      </c>
      <c r="BB30" s="72"/>
      <c r="BC30" s="72"/>
      <c r="BD30" s="72"/>
      <c r="BE30" s="72">
        <v>251.05</v>
      </c>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row>
    <row r="31" spans="1:113" ht="19.5" customHeight="1">
      <c r="A31" s="123" t="s">
        <v>250</v>
      </c>
      <c r="B31" s="123" t="s">
        <v>240</v>
      </c>
      <c r="C31" s="123" t="s">
        <v>241</v>
      </c>
      <c r="D31" s="123" t="s">
        <v>609</v>
      </c>
      <c r="E31" s="71">
        <f t="shared" si="0"/>
        <v>45</v>
      </c>
      <c r="F31" s="71">
        <f t="shared" si="4"/>
        <v>0</v>
      </c>
      <c r="G31" s="71"/>
      <c r="H31" s="71"/>
      <c r="I31" s="71"/>
      <c r="J31" s="71"/>
      <c r="K31" s="71"/>
      <c r="L31" s="71"/>
      <c r="M31" s="71"/>
      <c r="N31" s="71"/>
      <c r="O31" s="72"/>
      <c r="P31" s="72"/>
      <c r="Q31" s="72"/>
      <c r="R31" s="72"/>
      <c r="S31" s="72"/>
      <c r="T31" s="72">
        <f t="shared" si="5"/>
        <v>45</v>
      </c>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v>45</v>
      </c>
      <c r="AV31" s="72">
        <f t="shared" si="6"/>
        <v>0</v>
      </c>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row>
    <row r="32" spans="1:113" ht="19.5" customHeight="1">
      <c r="A32" s="123" t="s">
        <v>251</v>
      </c>
      <c r="B32" s="123" t="s">
        <v>240</v>
      </c>
      <c r="C32" s="123" t="s">
        <v>246</v>
      </c>
      <c r="D32" s="123" t="s">
        <v>610</v>
      </c>
      <c r="E32" s="71">
        <f t="shared" si="0"/>
        <v>6</v>
      </c>
      <c r="F32" s="71">
        <f t="shared" si="4"/>
        <v>0</v>
      </c>
      <c r="G32" s="71"/>
      <c r="H32" s="71"/>
      <c r="I32" s="71"/>
      <c r="J32" s="71"/>
      <c r="K32" s="71"/>
      <c r="L32" s="71"/>
      <c r="M32" s="71"/>
      <c r="N32" s="71"/>
      <c r="O32" s="72"/>
      <c r="P32" s="72"/>
      <c r="Q32" s="72"/>
      <c r="R32" s="72"/>
      <c r="S32" s="72"/>
      <c r="T32" s="72">
        <f t="shared" si="5"/>
        <v>6</v>
      </c>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v>6</v>
      </c>
      <c r="AV32" s="72">
        <f t="shared" si="6"/>
        <v>0</v>
      </c>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row>
    <row r="33" spans="1:113" ht="19.5" customHeight="1">
      <c r="A33" s="123" t="s">
        <v>252</v>
      </c>
      <c r="B33" s="123" t="s">
        <v>240</v>
      </c>
      <c r="C33" s="123" t="s">
        <v>253</v>
      </c>
      <c r="D33" s="123" t="s">
        <v>611</v>
      </c>
      <c r="E33" s="71">
        <f t="shared" si="0"/>
        <v>28</v>
      </c>
      <c r="F33" s="71">
        <f t="shared" si="4"/>
        <v>0</v>
      </c>
      <c r="G33" s="71"/>
      <c r="H33" s="71"/>
      <c r="I33" s="71"/>
      <c r="J33" s="71"/>
      <c r="K33" s="71"/>
      <c r="L33" s="71"/>
      <c r="M33" s="71"/>
      <c r="N33" s="71"/>
      <c r="O33" s="72"/>
      <c r="P33" s="72"/>
      <c r="Q33" s="72"/>
      <c r="R33" s="72"/>
      <c r="S33" s="72"/>
      <c r="T33" s="72">
        <f t="shared" si="5"/>
        <v>28</v>
      </c>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v>28</v>
      </c>
      <c r="AV33" s="72">
        <f t="shared" si="6"/>
        <v>0</v>
      </c>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row>
    <row r="34" spans="1:113" ht="19.5" customHeight="1">
      <c r="A34" s="123" t="s">
        <v>248</v>
      </c>
      <c r="B34" s="123" t="s">
        <v>240</v>
      </c>
      <c r="C34" s="123" t="s">
        <v>254</v>
      </c>
      <c r="D34" s="123" t="s">
        <v>612</v>
      </c>
      <c r="E34" s="71">
        <f t="shared" si="0"/>
        <v>76</v>
      </c>
      <c r="F34" s="71">
        <f t="shared" si="4"/>
        <v>0</v>
      </c>
      <c r="G34" s="71"/>
      <c r="H34" s="71"/>
      <c r="I34" s="71"/>
      <c r="J34" s="71"/>
      <c r="K34" s="71"/>
      <c r="L34" s="71"/>
      <c r="M34" s="71"/>
      <c r="N34" s="71"/>
      <c r="O34" s="72"/>
      <c r="P34" s="72"/>
      <c r="Q34" s="72"/>
      <c r="R34" s="72"/>
      <c r="S34" s="72"/>
      <c r="T34" s="72">
        <f t="shared" si="5"/>
        <v>76</v>
      </c>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v>76</v>
      </c>
      <c r="AV34" s="72">
        <f t="shared" si="6"/>
        <v>0</v>
      </c>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row>
    <row r="35" spans="1:113" ht="19.5" customHeight="1">
      <c r="A35" s="123"/>
      <c r="B35" s="123"/>
      <c r="C35" s="123"/>
      <c r="D35" s="45" t="s">
        <v>604</v>
      </c>
      <c r="E35" s="71">
        <f>SUM(F35,T35,AV35,BH35,BM35,BZ35,CR35,CU35,DA35,DD35)</f>
        <v>120.93</v>
      </c>
      <c r="F35" s="71">
        <f>SUM(G35:S35)</f>
        <v>120.93</v>
      </c>
      <c r="G35" s="71"/>
      <c r="H35" s="71"/>
      <c r="I35" s="71"/>
      <c r="J35" s="71"/>
      <c r="K35" s="71"/>
      <c r="L35" s="71"/>
      <c r="M35" s="71"/>
      <c r="N35" s="71"/>
      <c r="O35" s="72"/>
      <c r="P35" s="72"/>
      <c r="Q35" s="72">
        <v>120.93</v>
      </c>
      <c r="R35" s="72"/>
      <c r="S35" s="72"/>
      <c r="T35" s="72">
        <f>SUM(U35:AU35)</f>
        <v>0</v>
      </c>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f>SUM(AW35:BG35)</f>
        <v>0</v>
      </c>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row>
    <row r="36" spans="1:113" ht="19.5" customHeight="1">
      <c r="A36" s="123"/>
      <c r="B36" s="123"/>
      <c r="C36" s="123"/>
      <c r="D36" s="45" t="s">
        <v>605</v>
      </c>
      <c r="E36" s="71">
        <f>SUM(F36,T36,AV36,BH36,BM36,BZ36,CR36,CU36,DA36,DD36)</f>
        <v>120.93</v>
      </c>
      <c r="F36" s="71">
        <f>SUM(G36:S36)</f>
        <v>120.93</v>
      </c>
      <c r="G36" s="71"/>
      <c r="H36" s="71"/>
      <c r="I36" s="71"/>
      <c r="J36" s="71"/>
      <c r="K36" s="71"/>
      <c r="L36" s="71"/>
      <c r="M36" s="71"/>
      <c r="N36" s="71"/>
      <c r="O36" s="72"/>
      <c r="P36" s="72"/>
      <c r="Q36" s="72">
        <v>120.93</v>
      </c>
      <c r="R36" s="72"/>
      <c r="S36" s="72"/>
      <c r="T36" s="72">
        <f>SUM(U36:AU36)</f>
        <v>0</v>
      </c>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f>SUM(AW36:BG36)</f>
        <v>0</v>
      </c>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row>
    <row r="37" spans="1:113" ht="19.5" customHeight="1">
      <c r="A37" s="121" t="s">
        <v>255</v>
      </c>
      <c r="B37" s="121" t="s">
        <v>240</v>
      </c>
      <c r="C37" s="121" t="s">
        <v>244</v>
      </c>
      <c r="D37" s="125" t="s">
        <v>606</v>
      </c>
      <c r="E37" s="71">
        <f t="shared" si="0"/>
        <v>120.93</v>
      </c>
      <c r="F37" s="71">
        <f t="shared" si="4"/>
        <v>120.93</v>
      </c>
      <c r="G37" s="71"/>
      <c r="H37" s="71"/>
      <c r="I37" s="71"/>
      <c r="J37" s="71"/>
      <c r="K37" s="71"/>
      <c r="L37" s="71"/>
      <c r="M37" s="71"/>
      <c r="N37" s="71"/>
      <c r="O37" s="72"/>
      <c r="P37" s="72"/>
      <c r="Q37" s="72">
        <v>120.93</v>
      </c>
      <c r="R37" s="72"/>
      <c r="S37" s="72"/>
      <c r="T37" s="72">
        <f t="shared" si="5"/>
        <v>0</v>
      </c>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f t="shared" si="6"/>
        <v>0</v>
      </c>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1:113" ht="19.5" customHeight="1">
      <c r="A38" s="45"/>
      <c r="B38" s="45"/>
      <c r="C38" s="45"/>
      <c r="D38" s="125"/>
      <c r="E38" s="71">
        <f t="shared" si="0"/>
        <v>0</v>
      </c>
      <c r="F38" s="71"/>
      <c r="G38" s="71"/>
      <c r="H38" s="71"/>
      <c r="I38" s="71"/>
      <c r="J38" s="71"/>
      <c r="K38" s="71"/>
      <c r="L38" s="71"/>
      <c r="M38" s="71"/>
      <c r="N38" s="71"/>
      <c r="O38" s="72"/>
      <c r="P38" s="72"/>
      <c r="Q38" s="72"/>
      <c r="R38" s="72"/>
      <c r="S38" s="72"/>
      <c r="T38" s="72">
        <f t="shared" si="5"/>
        <v>0</v>
      </c>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f t="shared" si="6"/>
        <v>0</v>
      </c>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1:113" ht="19.5" customHeight="1">
      <c r="A39" s="45"/>
      <c r="B39" s="45"/>
      <c r="C39" s="45"/>
      <c r="D39" s="125"/>
      <c r="E39" s="71">
        <f t="shared" si="0"/>
        <v>0</v>
      </c>
      <c r="F39" s="71"/>
      <c r="G39" s="71"/>
      <c r="H39" s="71"/>
      <c r="I39" s="71"/>
      <c r="J39" s="71"/>
      <c r="K39" s="71"/>
      <c r="L39" s="71"/>
      <c r="M39" s="71"/>
      <c r="N39" s="71"/>
      <c r="O39" s="72"/>
      <c r="P39" s="72"/>
      <c r="Q39" s="72"/>
      <c r="R39" s="72"/>
      <c r="S39" s="72"/>
      <c r="T39" s="72">
        <f t="shared" si="5"/>
        <v>0</v>
      </c>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f t="shared" si="6"/>
        <v>0</v>
      </c>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row>
    <row r="40" spans="1:113" ht="19.5" customHeight="1">
      <c r="A40" s="45"/>
      <c r="B40" s="45"/>
      <c r="C40" s="45"/>
      <c r="D40" s="125"/>
      <c r="E40" s="71">
        <f t="shared" si="0"/>
        <v>0</v>
      </c>
      <c r="F40" s="71"/>
      <c r="G40" s="71"/>
      <c r="H40" s="71"/>
      <c r="I40" s="71"/>
      <c r="J40" s="71"/>
      <c r="K40" s="71"/>
      <c r="L40" s="71"/>
      <c r="M40" s="71"/>
      <c r="N40" s="71"/>
      <c r="O40" s="72"/>
      <c r="P40" s="72"/>
      <c r="Q40" s="72"/>
      <c r="R40" s="72"/>
      <c r="S40" s="72"/>
      <c r="T40" s="72">
        <f t="shared" si="5"/>
        <v>0</v>
      </c>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f t="shared" si="6"/>
        <v>0</v>
      </c>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row>
    <row r="41" spans="1:113" ht="19.5" customHeight="1">
      <c r="A41" s="45"/>
      <c r="B41" s="45"/>
      <c r="C41" s="45"/>
      <c r="D41" s="125"/>
      <c r="E41" s="71">
        <f t="shared" si="0"/>
        <v>0</v>
      </c>
      <c r="F41" s="71"/>
      <c r="G41" s="71"/>
      <c r="H41" s="71"/>
      <c r="I41" s="71"/>
      <c r="J41" s="71"/>
      <c r="K41" s="71"/>
      <c r="L41" s="71"/>
      <c r="M41" s="71"/>
      <c r="N41" s="71"/>
      <c r="O41" s="72"/>
      <c r="P41" s="72"/>
      <c r="Q41" s="72"/>
      <c r="R41" s="72"/>
      <c r="S41" s="72"/>
      <c r="T41" s="72">
        <f t="shared" si="5"/>
        <v>0</v>
      </c>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f t="shared" si="6"/>
        <v>0</v>
      </c>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row>
    <row r="42" spans="1:113" ht="19.5" customHeight="1">
      <c r="A42" s="45"/>
      <c r="B42" s="45"/>
      <c r="C42" s="45"/>
      <c r="D42" s="125"/>
      <c r="E42" s="71">
        <f t="shared" si="0"/>
        <v>0</v>
      </c>
      <c r="F42" s="71"/>
      <c r="G42" s="71"/>
      <c r="H42" s="71"/>
      <c r="I42" s="71"/>
      <c r="J42" s="71"/>
      <c r="K42" s="71"/>
      <c r="L42" s="71"/>
      <c r="M42" s="71"/>
      <c r="N42" s="71"/>
      <c r="O42" s="72"/>
      <c r="P42" s="72"/>
      <c r="Q42" s="72"/>
      <c r="R42" s="72"/>
      <c r="S42" s="72"/>
      <c r="T42" s="72">
        <f t="shared" si="5"/>
        <v>0</v>
      </c>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f t="shared" si="6"/>
        <v>0</v>
      </c>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row>
    <row r="43" spans="1:113" ht="19.5" customHeight="1">
      <c r="A43" s="45"/>
      <c r="B43" s="45"/>
      <c r="C43" s="45"/>
      <c r="D43" s="125"/>
      <c r="E43" s="71">
        <f t="shared" si="0"/>
        <v>0</v>
      </c>
      <c r="F43" s="71"/>
      <c r="G43" s="71"/>
      <c r="H43" s="71"/>
      <c r="I43" s="71"/>
      <c r="J43" s="71"/>
      <c r="K43" s="71"/>
      <c r="L43" s="71"/>
      <c r="M43" s="71"/>
      <c r="N43" s="71"/>
      <c r="O43" s="72"/>
      <c r="P43" s="72"/>
      <c r="Q43" s="72"/>
      <c r="R43" s="72"/>
      <c r="S43" s="72"/>
      <c r="T43" s="72">
        <f t="shared" si="5"/>
        <v>0</v>
      </c>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f t="shared" si="6"/>
        <v>0</v>
      </c>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row>
    <row r="44" spans="1:113" ht="19.5" customHeight="1">
      <c r="A44" s="45"/>
      <c r="B44" s="45"/>
      <c r="C44" s="45"/>
      <c r="D44" s="45"/>
      <c r="E44" s="71">
        <f t="shared" si="0"/>
        <v>0</v>
      </c>
      <c r="F44" s="71"/>
      <c r="G44" s="71"/>
      <c r="H44" s="71"/>
      <c r="I44" s="71"/>
      <c r="J44" s="71"/>
      <c r="K44" s="71"/>
      <c r="L44" s="71"/>
      <c r="M44" s="71"/>
      <c r="N44" s="71"/>
      <c r="O44" s="72"/>
      <c r="P44" s="72"/>
      <c r="Q44" s="72"/>
      <c r="R44" s="72"/>
      <c r="S44" s="72"/>
      <c r="T44" s="72">
        <f t="shared" si="5"/>
        <v>0</v>
      </c>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f t="shared" si="6"/>
        <v>0</v>
      </c>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row>
    <row r="45" spans="1:113" ht="19.5" customHeight="1">
      <c r="A45" s="45"/>
      <c r="B45" s="45"/>
      <c r="C45" s="45"/>
      <c r="D45" s="45"/>
      <c r="E45" s="71">
        <f t="shared" si="0"/>
        <v>0</v>
      </c>
      <c r="F45" s="71"/>
      <c r="G45" s="71"/>
      <c r="H45" s="71"/>
      <c r="I45" s="71"/>
      <c r="J45" s="71"/>
      <c r="K45" s="71"/>
      <c r="L45" s="71"/>
      <c r="M45" s="71"/>
      <c r="N45" s="71"/>
      <c r="O45" s="72"/>
      <c r="P45" s="72"/>
      <c r="Q45" s="72"/>
      <c r="R45" s="72"/>
      <c r="S45" s="72"/>
      <c r="T45" s="72">
        <f t="shared" si="5"/>
        <v>0</v>
      </c>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f t="shared" si="6"/>
        <v>0</v>
      </c>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row>
    <row r="46" spans="1:113" ht="19.5" customHeight="1">
      <c r="A46" s="45"/>
      <c r="B46" s="45"/>
      <c r="C46" s="45"/>
      <c r="D46" s="45"/>
      <c r="E46" s="71">
        <f t="shared" si="0"/>
        <v>0</v>
      </c>
      <c r="F46" s="71"/>
      <c r="G46" s="71"/>
      <c r="H46" s="71"/>
      <c r="I46" s="71"/>
      <c r="J46" s="71"/>
      <c r="K46" s="71"/>
      <c r="L46" s="71"/>
      <c r="M46" s="71"/>
      <c r="N46" s="71"/>
      <c r="O46" s="72"/>
      <c r="P46" s="72"/>
      <c r="Q46" s="72"/>
      <c r="R46" s="72"/>
      <c r="S46" s="72"/>
      <c r="T46" s="72">
        <f t="shared" si="5"/>
        <v>0</v>
      </c>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f t="shared" si="6"/>
        <v>0</v>
      </c>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row>
    <row r="47" spans="1:113" ht="19.5" customHeight="1">
      <c r="A47" s="45"/>
      <c r="B47" s="45"/>
      <c r="C47" s="45"/>
      <c r="D47" s="45"/>
      <c r="E47" s="71">
        <f t="shared" si="0"/>
        <v>0</v>
      </c>
      <c r="F47" s="71"/>
      <c r="G47" s="71"/>
      <c r="H47" s="71"/>
      <c r="I47" s="71"/>
      <c r="J47" s="71"/>
      <c r="K47" s="71"/>
      <c r="L47" s="71"/>
      <c r="M47" s="71"/>
      <c r="N47" s="71"/>
      <c r="O47" s="72"/>
      <c r="P47" s="72"/>
      <c r="Q47" s="72"/>
      <c r="R47" s="72"/>
      <c r="S47" s="72"/>
      <c r="T47" s="72">
        <f t="shared" si="5"/>
        <v>0</v>
      </c>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f t="shared" si="6"/>
        <v>0</v>
      </c>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row>
    <row r="48" spans="1:113" ht="19.5" customHeight="1">
      <c r="A48" s="45"/>
      <c r="B48" s="45"/>
      <c r="C48" s="45"/>
      <c r="D48" s="45"/>
      <c r="E48" s="71">
        <f t="shared" si="0"/>
        <v>0</v>
      </c>
      <c r="F48" s="71"/>
      <c r="G48" s="71"/>
      <c r="H48" s="71"/>
      <c r="I48" s="71"/>
      <c r="J48" s="71"/>
      <c r="K48" s="71"/>
      <c r="L48" s="71"/>
      <c r="M48" s="71"/>
      <c r="N48" s="71"/>
      <c r="O48" s="72"/>
      <c r="P48" s="72"/>
      <c r="Q48" s="72"/>
      <c r="R48" s="72"/>
      <c r="S48" s="72"/>
      <c r="T48" s="72">
        <f t="shared" si="5"/>
        <v>0</v>
      </c>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f t="shared" si="6"/>
        <v>0</v>
      </c>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O5:O6"/>
    <mergeCell ref="P5:P6"/>
    <mergeCell ref="Q5:Q6"/>
    <mergeCell ref="R5:R6"/>
    <mergeCell ref="K5:K6"/>
    <mergeCell ref="L5:L6"/>
    <mergeCell ref="M5:M6"/>
    <mergeCell ref="N5:N6"/>
    <mergeCell ref="W5:W6"/>
    <mergeCell ref="X5:X6"/>
    <mergeCell ref="Y5:Y6"/>
    <mergeCell ref="Z5:Z6"/>
    <mergeCell ref="S5:S6"/>
    <mergeCell ref="T5:T6"/>
    <mergeCell ref="U5:U6"/>
    <mergeCell ref="V5:V6"/>
    <mergeCell ref="AE5:AE6"/>
    <mergeCell ref="AF5:AF6"/>
    <mergeCell ref="AG5:AG6"/>
    <mergeCell ref="AH5:AH6"/>
    <mergeCell ref="AA5:AA6"/>
    <mergeCell ref="AB5:AB6"/>
    <mergeCell ref="AC5:AC6"/>
    <mergeCell ref="AD5:AD6"/>
    <mergeCell ref="AM5:AM6"/>
    <mergeCell ref="AN5:AN6"/>
    <mergeCell ref="AO5:AO6"/>
    <mergeCell ref="AP5:AP6"/>
    <mergeCell ref="AI5:AI6"/>
    <mergeCell ref="AJ5:AJ6"/>
    <mergeCell ref="AK5:AK6"/>
    <mergeCell ref="AL5:AL6"/>
    <mergeCell ref="AU5:AU6"/>
    <mergeCell ref="AV5:AV6"/>
    <mergeCell ref="AW5:AW6"/>
    <mergeCell ref="AX5:AX6"/>
    <mergeCell ref="AQ5:AQ6"/>
    <mergeCell ref="AR5:AR6"/>
    <mergeCell ref="AS5:AS6"/>
    <mergeCell ref="AT5:AT6"/>
    <mergeCell ref="BC5:BC6"/>
    <mergeCell ref="BD5:BD6"/>
    <mergeCell ref="BE5:BE6"/>
    <mergeCell ref="BF5:BF6"/>
    <mergeCell ref="AY5:AY6"/>
    <mergeCell ref="AZ5:AZ6"/>
    <mergeCell ref="BA5:BA6"/>
    <mergeCell ref="BB5:BB6"/>
    <mergeCell ref="BK5:BK6"/>
    <mergeCell ref="BL5:BL6"/>
    <mergeCell ref="BM5:BM6"/>
    <mergeCell ref="BN5:BN6"/>
    <mergeCell ref="BG5:BG6"/>
    <mergeCell ref="BH5:BH6"/>
    <mergeCell ref="BI5:BI6"/>
    <mergeCell ref="BJ5:BJ6"/>
    <mergeCell ref="BS5:BS6"/>
    <mergeCell ref="BT5:BT6"/>
    <mergeCell ref="BU5:BU6"/>
    <mergeCell ref="BV5:BV6"/>
    <mergeCell ref="BO5:BO6"/>
    <mergeCell ref="BP5:BP6"/>
    <mergeCell ref="BQ5:BQ6"/>
    <mergeCell ref="BR5:BR6"/>
    <mergeCell ref="CA5:CA6"/>
    <mergeCell ref="CB5:CB6"/>
    <mergeCell ref="CC5:CC6"/>
    <mergeCell ref="CD5:CD6"/>
    <mergeCell ref="BW5:BW6"/>
    <mergeCell ref="BX5:BX6"/>
    <mergeCell ref="BY5:BY6"/>
    <mergeCell ref="BZ5:BZ6"/>
    <mergeCell ref="CI5:CI6"/>
    <mergeCell ref="CJ5:CJ6"/>
    <mergeCell ref="CK5:CK6"/>
    <mergeCell ref="CL5:CL6"/>
    <mergeCell ref="CE5:CE6"/>
    <mergeCell ref="CF5:CF6"/>
    <mergeCell ref="CG5:CG6"/>
    <mergeCell ref="CH5:CH6"/>
    <mergeCell ref="CQ5:CQ6"/>
    <mergeCell ref="CR5:CR6"/>
    <mergeCell ref="CS5:CS6"/>
    <mergeCell ref="CT5:CT6"/>
    <mergeCell ref="CM5:CM6"/>
    <mergeCell ref="CN5:CN6"/>
    <mergeCell ref="CO5:CO6"/>
    <mergeCell ref="CP5:CP6"/>
    <mergeCell ref="CY5:CY6"/>
    <mergeCell ref="CZ5:CZ6"/>
    <mergeCell ref="DA5:DA6"/>
    <mergeCell ref="DB5:DB6"/>
    <mergeCell ref="CU5:CU6"/>
    <mergeCell ref="CV5:CV6"/>
    <mergeCell ref="CW5:CW6"/>
    <mergeCell ref="CX5:CX6"/>
    <mergeCell ref="DG5:DG6"/>
    <mergeCell ref="DH5:DH6"/>
    <mergeCell ref="DI5:DI6"/>
    <mergeCell ref="DC5:DC6"/>
    <mergeCell ref="DD5:DD6"/>
    <mergeCell ref="DE5:DE6"/>
    <mergeCell ref="DF5:DF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155"/>
  <sheetViews>
    <sheetView showZeros="0" zoomScalePageLayoutView="0" workbookViewId="0" topLeftCell="A1">
      <selection activeCell="J91" sqref="J91"/>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ht="19.5" customHeight="1">
      <c r="A1" s="62"/>
      <c r="B1" s="62"/>
      <c r="C1" s="62"/>
      <c r="D1" s="37"/>
      <c r="E1" s="62"/>
      <c r="F1" s="62"/>
      <c r="G1" s="38" t="s">
        <v>191</v>
      </c>
    </row>
    <row r="2" spans="1:7" ht="25.5" customHeight="1">
      <c r="A2" s="185" t="s">
        <v>192</v>
      </c>
      <c r="B2" s="185"/>
      <c r="C2" s="185"/>
      <c r="D2" s="185"/>
      <c r="E2" s="185"/>
      <c r="F2" s="185"/>
      <c r="G2" s="185"/>
    </row>
    <row r="3" spans="1:7" ht="19.5" customHeight="1">
      <c r="A3" s="7" t="s">
        <v>631</v>
      </c>
      <c r="B3" s="63"/>
      <c r="C3" s="63"/>
      <c r="D3" s="63"/>
      <c r="E3" s="39"/>
      <c r="F3" s="39"/>
      <c r="G3" s="8" t="s">
        <v>4</v>
      </c>
    </row>
    <row r="4" spans="1:7" ht="19.5" customHeight="1">
      <c r="A4" s="201" t="s">
        <v>193</v>
      </c>
      <c r="B4" s="224"/>
      <c r="C4" s="224"/>
      <c r="D4" s="202"/>
      <c r="E4" s="225" t="s">
        <v>59</v>
      </c>
      <c r="F4" s="186"/>
      <c r="G4" s="186"/>
    </row>
    <row r="5" spans="1:7" ht="19.5" customHeight="1">
      <c r="A5" s="208" t="s">
        <v>44</v>
      </c>
      <c r="B5" s="210"/>
      <c r="C5" s="198" t="s">
        <v>45</v>
      </c>
      <c r="D5" s="226" t="s">
        <v>108</v>
      </c>
      <c r="E5" s="186" t="s">
        <v>34</v>
      </c>
      <c r="F5" s="195" t="s">
        <v>194</v>
      </c>
      <c r="G5" s="228" t="s">
        <v>195</v>
      </c>
    </row>
    <row r="6" spans="1:7" ht="33.75" customHeight="1">
      <c r="A6" s="64" t="s">
        <v>54</v>
      </c>
      <c r="B6" s="65" t="s">
        <v>55</v>
      </c>
      <c r="C6" s="199"/>
      <c r="D6" s="227"/>
      <c r="E6" s="187"/>
      <c r="F6" s="183"/>
      <c r="G6" s="216"/>
    </row>
    <row r="7" spans="1:7" ht="19.5" customHeight="1">
      <c r="A7" s="21" t="s">
        <v>95</v>
      </c>
      <c r="B7" s="45" t="s">
        <v>95</v>
      </c>
      <c r="C7" s="66" t="s">
        <v>95</v>
      </c>
      <c r="D7" s="21" t="s">
        <v>34</v>
      </c>
      <c r="E7" s="58">
        <f>E8+E34+E59+E82+E106</f>
        <v>2158.63</v>
      </c>
      <c r="F7" s="58">
        <f>F8+F34+F59+F82+F106</f>
        <v>1907.61</v>
      </c>
      <c r="G7" s="22">
        <f>G8+G34+G59+G82+G106</f>
        <v>251.02</v>
      </c>
    </row>
    <row r="8" spans="1:7" ht="19.5" customHeight="1">
      <c r="A8" s="21"/>
      <c r="B8" s="45"/>
      <c r="C8" s="66"/>
      <c r="D8" s="21" t="s">
        <v>569</v>
      </c>
      <c r="E8" s="58">
        <f>E9+E17+E31</f>
        <v>573.84</v>
      </c>
      <c r="F8" s="58">
        <f>F9+F17+F31</f>
        <v>511.57000000000005</v>
      </c>
      <c r="G8" s="22">
        <f>G9+G17+G31</f>
        <v>62.269999999999996</v>
      </c>
    </row>
    <row r="9" spans="1:7" ht="19.5" customHeight="1">
      <c r="A9" s="21"/>
      <c r="B9" s="45"/>
      <c r="C9" s="66"/>
      <c r="D9" s="21" t="s">
        <v>619</v>
      </c>
      <c r="E9" s="58">
        <f>SUM(E10:E16)</f>
        <v>326.23</v>
      </c>
      <c r="F9" s="58">
        <f>SUM(F10:F16)</f>
        <v>326.23</v>
      </c>
      <c r="G9" s="22">
        <f>SUM(G10:G16)</f>
        <v>0</v>
      </c>
    </row>
    <row r="10" spans="1:7" ht="19.5" customHeight="1">
      <c r="A10" s="21" t="s">
        <v>291</v>
      </c>
      <c r="B10" s="45" t="s">
        <v>292</v>
      </c>
      <c r="C10" s="66" t="s">
        <v>309</v>
      </c>
      <c r="D10" s="127" t="s">
        <v>109</v>
      </c>
      <c r="E10" s="58">
        <f aca="true" t="shared" si="0" ref="E10:E16">SUM(F10:G10)</f>
        <v>137.85</v>
      </c>
      <c r="F10" s="58">
        <v>137.85</v>
      </c>
      <c r="G10" s="22"/>
    </row>
    <row r="11" spans="1:7" ht="19.5" customHeight="1">
      <c r="A11" s="21" t="s">
        <v>291</v>
      </c>
      <c r="B11" s="45" t="s">
        <v>293</v>
      </c>
      <c r="C11" s="66" t="s">
        <v>309</v>
      </c>
      <c r="D11" s="127" t="s">
        <v>110</v>
      </c>
      <c r="E11" s="58">
        <f t="shared" si="0"/>
        <v>30.67</v>
      </c>
      <c r="F11" s="58">
        <v>30.67</v>
      </c>
      <c r="G11" s="22"/>
    </row>
    <row r="12" spans="1:7" ht="19.5" customHeight="1">
      <c r="A12" s="21" t="s">
        <v>322</v>
      </c>
      <c r="B12" s="45" t="s">
        <v>323</v>
      </c>
      <c r="C12" s="66" t="s">
        <v>272</v>
      </c>
      <c r="D12" s="66" t="s">
        <v>324</v>
      </c>
      <c r="E12" s="58">
        <f t="shared" si="0"/>
        <v>66.13</v>
      </c>
      <c r="F12" s="58">
        <v>66.13</v>
      </c>
      <c r="G12" s="22"/>
    </row>
    <row r="13" spans="1:7" ht="19.5" customHeight="1">
      <c r="A13" s="21" t="s">
        <v>291</v>
      </c>
      <c r="B13" s="45" t="s">
        <v>294</v>
      </c>
      <c r="C13" s="66" t="s">
        <v>309</v>
      </c>
      <c r="D13" s="127" t="s">
        <v>728</v>
      </c>
      <c r="E13" s="58">
        <f t="shared" si="0"/>
        <v>47.22</v>
      </c>
      <c r="F13" s="58">
        <v>47.22</v>
      </c>
      <c r="G13" s="22"/>
    </row>
    <row r="14" spans="1:7" ht="19.5" customHeight="1">
      <c r="A14" s="21" t="s">
        <v>291</v>
      </c>
      <c r="B14" s="45" t="s">
        <v>295</v>
      </c>
      <c r="C14" s="66" t="s">
        <v>309</v>
      </c>
      <c r="D14" s="127" t="s">
        <v>116</v>
      </c>
      <c r="E14" s="58">
        <f t="shared" si="0"/>
        <v>14.98</v>
      </c>
      <c r="F14" s="58">
        <v>14.98</v>
      </c>
      <c r="G14" s="22"/>
    </row>
    <row r="15" spans="1:7" ht="19.5" customHeight="1">
      <c r="A15" s="21" t="s">
        <v>291</v>
      </c>
      <c r="B15" s="45" t="s">
        <v>296</v>
      </c>
      <c r="C15" s="66" t="s">
        <v>309</v>
      </c>
      <c r="D15" s="127" t="s">
        <v>118</v>
      </c>
      <c r="E15" s="58">
        <f t="shared" si="0"/>
        <v>2.43</v>
      </c>
      <c r="F15" s="58">
        <v>2.43</v>
      </c>
      <c r="G15" s="22"/>
    </row>
    <row r="16" spans="1:7" ht="19.5" customHeight="1">
      <c r="A16" s="21" t="s">
        <v>291</v>
      </c>
      <c r="B16" s="45" t="s">
        <v>297</v>
      </c>
      <c r="C16" s="66" t="s">
        <v>309</v>
      </c>
      <c r="D16" s="127" t="s">
        <v>729</v>
      </c>
      <c r="E16" s="58">
        <f t="shared" si="0"/>
        <v>26.95</v>
      </c>
      <c r="F16" s="58">
        <v>26.95</v>
      </c>
      <c r="G16" s="22"/>
    </row>
    <row r="17" spans="1:7" ht="19.5" customHeight="1">
      <c r="A17" s="21"/>
      <c r="B17" s="45"/>
      <c r="C17" s="66"/>
      <c r="D17" s="21" t="s">
        <v>620</v>
      </c>
      <c r="E17" s="58">
        <f>SUM(E18:E30)</f>
        <v>62.269999999999996</v>
      </c>
      <c r="F17" s="58">
        <f>SUM(F18:F30)</f>
        <v>0</v>
      </c>
      <c r="G17" s="58">
        <f>SUM(G18:G30)</f>
        <v>62.269999999999996</v>
      </c>
    </row>
    <row r="18" spans="1:7" ht="19.5" customHeight="1">
      <c r="A18" s="21" t="s">
        <v>298</v>
      </c>
      <c r="B18" s="45" t="s">
        <v>292</v>
      </c>
      <c r="C18" s="66" t="s">
        <v>309</v>
      </c>
      <c r="D18" s="66" t="s">
        <v>310</v>
      </c>
      <c r="E18" s="58">
        <f aca="true" t="shared" si="1" ref="E18:E30">SUM(F18:G18)</f>
        <v>10.2</v>
      </c>
      <c r="F18" s="58"/>
      <c r="G18" s="22">
        <v>10.2</v>
      </c>
    </row>
    <row r="19" spans="1:7" ht="19.5" customHeight="1">
      <c r="A19" s="21" t="s">
        <v>298</v>
      </c>
      <c r="B19" s="45" t="s">
        <v>299</v>
      </c>
      <c r="C19" s="66" t="s">
        <v>309</v>
      </c>
      <c r="D19" s="66" t="s">
        <v>311</v>
      </c>
      <c r="E19" s="58">
        <f t="shared" si="1"/>
        <v>0.34</v>
      </c>
      <c r="F19" s="58"/>
      <c r="G19" s="22">
        <v>0.34</v>
      </c>
    </row>
    <row r="20" spans="1:7" ht="19.5" customHeight="1">
      <c r="A20" s="21" t="s">
        <v>298</v>
      </c>
      <c r="B20" s="45" t="s">
        <v>300</v>
      </c>
      <c r="C20" s="66" t="s">
        <v>309</v>
      </c>
      <c r="D20" s="66" t="s">
        <v>312</v>
      </c>
      <c r="E20" s="58">
        <f t="shared" si="1"/>
        <v>2.38</v>
      </c>
      <c r="F20" s="58"/>
      <c r="G20" s="22">
        <v>2.38</v>
      </c>
    </row>
    <row r="21" spans="1:7" ht="19.5" customHeight="1">
      <c r="A21" s="21" t="s">
        <v>298</v>
      </c>
      <c r="B21" s="45" t="s">
        <v>301</v>
      </c>
      <c r="C21" s="66" t="s">
        <v>309</v>
      </c>
      <c r="D21" s="66" t="s">
        <v>313</v>
      </c>
      <c r="E21" s="58">
        <f t="shared" si="1"/>
        <v>1.44</v>
      </c>
      <c r="F21" s="58"/>
      <c r="G21" s="22">
        <v>1.44</v>
      </c>
    </row>
    <row r="22" spans="1:7" ht="19.5" customHeight="1">
      <c r="A22" s="21" t="s">
        <v>298</v>
      </c>
      <c r="B22" s="45" t="s">
        <v>302</v>
      </c>
      <c r="C22" s="66" t="s">
        <v>309</v>
      </c>
      <c r="D22" s="66" t="s">
        <v>314</v>
      </c>
      <c r="E22" s="58">
        <f t="shared" si="1"/>
        <v>1.7</v>
      </c>
      <c r="F22" s="58"/>
      <c r="G22" s="22">
        <v>1.7</v>
      </c>
    </row>
    <row r="23" spans="1:7" ht="19.5" customHeight="1">
      <c r="A23" s="21" t="s">
        <v>298</v>
      </c>
      <c r="B23" s="45" t="s">
        <v>303</v>
      </c>
      <c r="C23" s="66" t="s">
        <v>309</v>
      </c>
      <c r="D23" s="66" t="s">
        <v>315</v>
      </c>
      <c r="E23" s="58">
        <f t="shared" si="1"/>
        <v>13.6</v>
      </c>
      <c r="F23" s="58"/>
      <c r="G23" s="22">
        <v>13.6</v>
      </c>
    </row>
    <row r="24" spans="1:7" ht="19.5" customHeight="1">
      <c r="A24" s="21" t="s">
        <v>325</v>
      </c>
      <c r="B24" s="45" t="s">
        <v>326</v>
      </c>
      <c r="C24" s="66" t="s">
        <v>309</v>
      </c>
      <c r="D24" s="66" t="s">
        <v>327</v>
      </c>
      <c r="E24" s="58">
        <f t="shared" si="1"/>
        <v>2.04</v>
      </c>
      <c r="F24" s="58"/>
      <c r="G24" s="22">
        <v>2.04</v>
      </c>
    </row>
    <row r="25" spans="1:7" ht="19.5" customHeight="1">
      <c r="A25" s="21" t="s">
        <v>325</v>
      </c>
      <c r="B25" s="45" t="s">
        <v>328</v>
      </c>
      <c r="C25" s="66" t="s">
        <v>309</v>
      </c>
      <c r="D25" s="66" t="s">
        <v>318</v>
      </c>
      <c r="E25" s="58">
        <f t="shared" si="1"/>
        <v>3.37</v>
      </c>
      <c r="F25" s="58"/>
      <c r="G25" s="22">
        <v>3.37</v>
      </c>
    </row>
    <row r="26" spans="1:7" ht="19.5" customHeight="1">
      <c r="A26" s="21" t="s">
        <v>298</v>
      </c>
      <c r="B26" s="45" t="s">
        <v>306</v>
      </c>
      <c r="C26" s="66" t="s">
        <v>309</v>
      </c>
      <c r="D26" s="66" t="s">
        <v>732</v>
      </c>
      <c r="E26" s="58">
        <f t="shared" si="1"/>
        <v>2.72</v>
      </c>
      <c r="F26" s="58"/>
      <c r="G26" s="22">
        <v>2.72</v>
      </c>
    </row>
    <row r="27" spans="1:7" ht="19.5" customHeight="1">
      <c r="A27" s="21" t="s">
        <v>298</v>
      </c>
      <c r="B27" s="45" t="s">
        <v>304</v>
      </c>
      <c r="C27" s="66" t="s">
        <v>309</v>
      </c>
      <c r="D27" s="66" t="s">
        <v>316</v>
      </c>
      <c r="E27" s="58">
        <f t="shared" si="1"/>
        <v>4.49</v>
      </c>
      <c r="F27" s="58"/>
      <c r="G27" s="22">
        <v>4.49</v>
      </c>
    </row>
    <row r="28" spans="1:7" ht="19.5" customHeight="1">
      <c r="A28" s="21" t="s">
        <v>298</v>
      </c>
      <c r="B28" s="45" t="s">
        <v>305</v>
      </c>
      <c r="C28" s="66" t="s">
        <v>309</v>
      </c>
      <c r="D28" s="66" t="s">
        <v>317</v>
      </c>
      <c r="E28" s="58">
        <f t="shared" si="1"/>
        <v>12.3</v>
      </c>
      <c r="F28" s="58"/>
      <c r="G28" s="22">
        <v>12.3</v>
      </c>
    </row>
    <row r="29" spans="1:7" ht="19.5" customHeight="1">
      <c r="A29" s="21" t="s">
        <v>298</v>
      </c>
      <c r="B29" s="45" t="s">
        <v>307</v>
      </c>
      <c r="C29" s="66" t="s">
        <v>309</v>
      </c>
      <c r="D29" s="66" t="s">
        <v>733</v>
      </c>
      <c r="E29" s="58">
        <f t="shared" si="1"/>
        <v>6</v>
      </c>
      <c r="F29" s="58"/>
      <c r="G29" s="22">
        <v>6</v>
      </c>
    </row>
    <row r="30" spans="1:7" ht="19.5" customHeight="1">
      <c r="A30" s="21" t="s">
        <v>298</v>
      </c>
      <c r="B30" s="45" t="s">
        <v>308</v>
      </c>
      <c r="C30" s="66" t="s">
        <v>309</v>
      </c>
      <c r="D30" s="66" t="s">
        <v>321</v>
      </c>
      <c r="E30" s="58">
        <f t="shared" si="1"/>
        <v>1.69</v>
      </c>
      <c r="F30" s="58"/>
      <c r="G30" s="22">
        <v>1.69</v>
      </c>
    </row>
    <row r="31" spans="1:7" ht="19.5" customHeight="1">
      <c r="A31" s="21"/>
      <c r="B31" s="45"/>
      <c r="C31" s="66"/>
      <c r="D31" s="21" t="s">
        <v>574</v>
      </c>
      <c r="E31" s="58">
        <f>SUM(E32:E33)</f>
        <v>185.34</v>
      </c>
      <c r="F31" s="58">
        <f>SUM(F32:F33)</f>
        <v>185.34</v>
      </c>
      <c r="G31" s="22">
        <f>SUM(G32:G33)</f>
        <v>0</v>
      </c>
    </row>
    <row r="32" spans="1:7" ht="19.5" customHeight="1">
      <c r="A32" s="21" t="s">
        <v>329</v>
      </c>
      <c r="B32" s="45" t="s">
        <v>270</v>
      </c>
      <c r="C32" s="66" t="s">
        <v>309</v>
      </c>
      <c r="D32" s="21" t="s">
        <v>730</v>
      </c>
      <c r="E32" s="58">
        <f>SUM(F32:F32)</f>
        <v>118.2</v>
      </c>
      <c r="F32" s="22">
        <v>118.2</v>
      </c>
      <c r="G32" s="128"/>
    </row>
    <row r="33" spans="1:7" ht="19.5" customHeight="1">
      <c r="A33" s="21" t="s">
        <v>329</v>
      </c>
      <c r="B33" s="45" t="s">
        <v>330</v>
      </c>
      <c r="C33" s="66" t="s">
        <v>309</v>
      </c>
      <c r="D33" s="21" t="s">
        <v>731</v>
      </c>
      <c r="E33" s="58">
        <f>SUM(F33:F33)</f>
        <v>67.14</v>
      </c>
      <c r="F33" s="22">
        <v>67.14</v>
      </c>
      <c r="G33" s="128"/>
    </row>
    <row r="34" spans="1:7" ht="19.5" customHeight="1">
      <c r="A34" s="21"/>
      <c r="B34" s="45"/>
      <c r="C34" s="66"/>
      <c r="D34" s="21" t="s">
        <v>576</v>
      </c>
      <c r="E34" s="58">
        <f>E35+E43+E57</f>
        <v>1079.96</v>
      </c>
      <c r="F34" s="58">
        <f>F35+F43+F57</f>
        <v>943.18</v>
      </c>
      <c r="G34" s="58">
        <f>G35+G43+G57</f>
        <v>136.78000000000003</v>
      </c>
    </row>
    <row r="35" spans="1:7" ht="19.5" customHeight="1">
      <c r="A35" s="21"/>
      <c r="B35" s="45"/>
      <c r="C35" s="66"/>
      <c r="D35" s="21" t="s">
        <v>619</v>
      </c>
      <c r="E35" s="58">
        <f>SUM(E36:E42)</f>
        <v>778.9399999999999</v>
      </c>
      <c r="F35" s="58">
        <f>SUM(F36:F42)</f>
        <v>778.9399999999999</v>
      </c>
      <c r="G35" s="22">
        <f>SUM(G36:G42)</f>
        <v>0</v>
      </c>
    </row>
    <row r="36" spans="1:7" ht="19.5" customHeight="1">
      <c r="A36" s="21" t="s">
        <v>291</v>
      </c>
      <c r="B36" s="45" t="s">
        <v>292</v>
      </c>
      <c r="C36" s="66" t="s">
        <v>332</v>
      </c>
      <c r="D36" s="127" t="s">
        <v>109</v>
      </c>
      <c r="E36" s="58">
        <f aca="true" t="shared" si="2" ref="E36:E42">SUM(F36:G36)</f>
        <v>319.9</v>
      </c>
      <c r="F36" s="58">
        <v>319.9</v>
      </c>
      <c r="G36" s="22"/>
    </row>
    <row r="37" spans="1:7" ht="19.5" customHeight="1">
      <c r="A37" s="21" t="s">
        <v>291</v>
      </c>
      <c r="B37" s="45" t="s">
        <v>293</v>
      </c>
      <c r="C37" s="66" t="s">
        <v>332</v>
      </c>
      <c r="D37" s="127" t="s">
        <v>110</v>
      </c>
      <c r="E37" s="58">
        <f t="shared" si="2"/>
        <v>9.98</v>
      </c>
      <c r="F37" s="58">
        <v>9.98</v>
      </c>
      <c r="G37" s="22"/>
    </row>
    <row r="38" spans="1:7" ht="19.5" customHeight="1">
      <c r="A38" s="21" t="s">
        <v>322</v>
      </c>
      <c r="B38" s="45" t="s">
        <v>323</v>
      </c>
      <c r="C38" s="66" t="s">
        <v>332</v>
      </c>
      <c r="D38" s="66" t="s">
        <v>324</v>
      </c>
      <c r="E38" s="58">
        <f t="shared" si="2"/>
        <v>227.87</v>
      </c>
      <c r="F38" s="58">
        <v>227.87</v>
      </c>
      <c r="G38" s="22"/>
    </row>
    <row r="39" spans="1:7" ht="19.5" customHeight="1">
      <c r="A39" s="21" t="s">
        <v>291</v>
      </c>
      <c r="B39" s="45" t="s">
        <v>294</v>
      </c>
      <c r="C39" s="66" t="s">
        <v>332</v>
      </c>
      <c r="D39" s="127" t="s">
        <v>114</v>
      </c>
      <c r="E39" s="58">
        <f t="shared" si="2"/>
        <v>112.41</v>
      </c>
      <c r="F39" s="58">
        <v>112.41</v>
      </c>
      <c r="G39" s="22"/>
    </row>
    <row r="40" spans="1:7" ht="19.5" customHeight="1">
      <c r="A40" s="21" t="s">
        <v>291</v>
      </c>
      <c r="B40" s="45" t="s">
        <v>295</v>
      </c>
      <c r="C40" s="66" t="s">
        <v>332</v>
      </c>
      <c r="D40" s="127" t="s">
        <v>116</v>
      </c>
      <c r="E40" s="58">
        <f t="shared" si="2"/>
        <v>37.78</v>
      </c>
      <c r="F40" s="58">
        <v>37.78</v>
      </c>
      <c r="G40" s="22"/>
    </row>
    <row r="41" spans="1:7" ht="19.5" customHeight="1">
      <c r="A41" s="21" t="s">
        <v>291</v>
      </c>
      <c r="B41" s="45" t="s">
        <v>296</v>
      </c>
      <c r="C41" s="66" t="s">
        <v>332</v>
      </c>
      <c r="D41" s="127" t="s">
        <v>118</v>
      </c>
      <c r="E41" s="58">
        <f t="shared" si="2"/>
        <v>6.75</v>
      </c>
      <c r="F41" s="58">
        <v>6.75</v>
      </c>
      <c r="G41" s="22"/>
    </row>
    <row r="42" spans="1:7" ht="19.5" customHeight="1">
      <c r="A42" s="21" t="s">
        <v>291</v>
      </c>
      <c r="B42" s="45" t="s">
        <v>297</v>
      </c>
      <c r="C42" s="66" t="s">
        <v>332</v>
      </c>
      <c r="D42" s="127" t="s">
        <v>119</v>
      </c>
      <c r="E42" s="58">
        <f t="shared" si="2"/>
        <v>64.25</v>
      </c>
      <c r="F42" s="58">
        <v>64.25</v>
      </c>
      <c r="G42" s="22"/>
    </row>
    <row r="43" spans="1:7" ht="19.5" customHeight="1">
      <c r="A43" s="21"/>
      <c r="B43" s="45"/>
      <c r="C43" s="66"/>
      <c r="D43" s="21" t="s">
        <v>620</v>
      </c>
      <c r="E43" s="58">
        <f>SUM(E44:E56)</f>
        <v>136.78000000000003</v>
      </c>
      <c r="F43" s="58">
        <f>SUM(F44:F56)</f>
        <v>0</v>
      </c>
      <c r="G43" s="58">
        <f>SUM(G44:G56)</f>
        <v>136.78000000000003</v>
      </c>
    </row>
    <row r="44" spans="1:7" ht="19.5" customHeight="1">
      <c r="A44" s="21" t="s">
        <v>298</v>
      </c>
      <c r="B44" s="45" t="s">
        <v>292</v>
      </c>
      <c r="C44" s="66" t="s">
        <v>332</v>
      </c>
      <c r="D44" s="66" t="s">
        <v>310</v>
      </c>
      <c r="E44" s="58">
        <f aca="true" t="shared" si="3" ref="E44:E58">SUM(F44:G44)</f>
        <v>17.6</v>
      </c>
      <c r="F44" s="58"/>
      <c r="G44" s="22">
        <v>17.6</v>
      </c>
    </row>
    <row r="45" spans="1:7" ht="19.5" customHeight="1">
      <c r="A45" s="21" t="s">
        <v>298</v>
      </c>
      <c r="B45" s="45" t="s">
        <v>299</v>
      </c>
      <c r="C45" s="66" t="s">
        <v>332</v>
      </c>
      <c r="D45" s="66" t="s">
        <v>311</v>
      </c>
      <c r="E45" s="58">
        <f t="shared" si="3"/>
        <v>0.88</v>
      </c>
      <c r="F45" s="58"/>
      <c r="G45" s="22">
        <v>0.88</v>
      </c>
    </row>
    <row r="46" spans="1:7" ht="19.5" customHeight="1">
      <c r="A46" s="21" t="s">
        <v>298</v>
      </c>
      <c r="B46" s="45" t="s">
        <v>300</v>
      </c>
      <c r="C46" s="66" t="s">
        <v>332</v>
      </c>
      <c r="D46" s="66" t="s">
        <v>312</v>
      </c>
      <c r="E46" s="58">
        <f t="shared" si="3"/>
        <v>6.16</v>
      </c>
      <c r="F46" s="58"/>
      <c r="G46" s="22">
        <v>6.16</v>
      </c>
    </row>
    <row r="47" spans="1:7" ht="19.5" customHeight="1">
      <c r="A47" s="21" t="s">
        <v>298</v>
      </c>
      <c r="B47" s="45" t="s">
        <v>301</v>
      </c>
      <c r="C47" s="66" t="s">
        <v>332</v>
      </c>
      <c r="D47" s="66" t="s">
        <v>313</v>
      </c>
      <c r="E47" s="58">
        <f t="shared" si="3"/>
        <v>4.68</v>
      </c>
      <c r="F47" s="58"/>
      <c r="G47" s="22">
        <v>4.68</v>
      </c>
    </row>
    <row r="48" spans="1:7" ht="19.5" customHeight="1">
      <c r="A48" s="21" t="s">
        <v>298</v>
      </c>
      <c r="B48" s="45" t="s">
        <v>302</v>
      </c>
      <c r="C48" s="66" t="s">
        <v>332</v>
      </c>
      <c r="D48" s="66" t="s">
        <v>314</v>
      </c>
      <c r="E48" s="58">
        <f t="shared" si="3"/>
        <v>4.4</v>
      </c>
      <c r="F48" s="58"/>
      <c r="G48" s="22">
        <v>4.4</v>
      </c>
    </row>
    <row r="49" spans="1:7" ht="19.5" customHeight="1">
      <c r="A49" s="21" t="s">
        <v>298</v>
      </c>
      <c r="B49" s="45" t="s">
        <v>303</v>
      </c>
      <c r="C49" s="66" t="s">
        <v>332</v>
      </c>
      <c r="D49" s="66" t="s">
        <v>315</v>
      </c>
      <c r="E49" s="58">
        <f t="shared" si="3"/>
        <v>24.64</v>
      </c>
      <c r="F49" s="58"/>
      <c r="G49" s="22">
        <v>24.64</v>
      </c>
    </row>
    <row r="50" spans="1:7" ht="19.5" customHeight="1">
      <c r="A50" s="21" t="s">
        <v>325</v>
      </c>
      <c r="B50" s="45" t="s">
        <v>326</v>
      </c>
      <c r="C50" s="66" t="s">
        <v>332</v>
      </c>
      <c r="D50" s="66" t="s">
        <v>327</v>
      </c>
      <c r="E50" s="58">
        <f t="shared" si="3"/>
        <v>5.28</v>
      </c>
      <c r="F50" s="58"/>
      <c r="G50" s="22">
        <v>5.28</v>
      </c>
    </row>
    <row r="51" spans="1:7" ht="19.5" customHeight="1">
      <c r="A51" s="21" t="s">
        <v>325</v>
      </c>
      <c r="B51" s="45" t="s">
        <v>328</v>
      </c>
      <c r="C51" s="66" t="s">
        <v>332</v>
      </c>
      <c r="D51" s="66" t="s">
        <v>318</v>
      </c>
      <c r="E51" s="58">
        <f t="shared" si="3"/>
        <v>8.03</v>
      </c>
      <c r="F51" s="58"/>
      <c r="G51" s="22">
        <v>8.03</v>
      </c>
    </row>
    <row r="52" spans="1:7" ht="19.5" customHeight="1">
      <c r="A52" s="21" t="s">
        <v>298</v>
      </c>
      <c r="B52" s="45" t="s">
        <v>306</v>
      </c>
      <c r="C52" s="66" t="s">
        <v>332</v>
      </c>
      <c r="D52" s="66" t="s">
        <v>319</v>
      </c>
      <c r="E52" s="58">
        <f t="shared" si="3"/>
        <v>7.04</v>
      </c>
      <c r="F52" s="58"/>
      <c r="G52" s="22">
        <v>7.04</v>
      </c>
    </row>
    <row r="53" spans="1:7" ht="19.5" customHeight="1">
      <c r="A53" s="21" t="s">
        <v>298</v>
      </c>
      <c r="B53" s="45" t="s">
        <v>304</v>
      </c>
      <c r="C53" s="66" t="s">
        <v>332</v>
      </c>
      <c r="D53" s="66" t="s">
        <v>316</v>
      </c>
      <c r="E53" s="58">
        <f t="shared" si="3"/>
        <v>10.7</v>
      </c>
      <c r="F53" s="58"/>
      <c r="G53" s="22">
        <v>10.7</v>
      </c>
    </row>
    <row r="54" spans="1:7" ht="19.5" customHeight="1">
      <c r="A54" s="21" t="s">
        <v>298</v>
      </c>
      <c r="B54" s="45" t="s">
        <v>305</v>
      </c>
      <c r="C54" s="66" t="s">
        <v>332</v>
      </c>
      <c r="D54" s="66" t="s">
        <v>317</v>
      </c>
      <c r="E54" s="58">
        <f t="shared" si="3"/>
        <v>12.19</v>
      </c>
      <c r="F54" s="58"/>
      <c r="G54" s="22">
        <v>12.19</v>
      </c>
    </row>
    <row r="55" spans="1:7" ht="19.5" customHeight="1">
      <c r="A55" s="21" t="s">
        <v>298</v>
      </c>
      <c r="B55" s="45" t="s">
        <v>307</v>
      </c>
      <c r="C55" s="66" t="s">
        <v>332</v>
      </c>
      <c r="D55" s="66" t="s">
        <v>320</v>
      </c>
      <c r="E55" s="58">
        <f t="shared" si="3"/>
        <v>35</v>
      </c>
      <c r="F55" s="58"/>
      <c r="G55" s="22">
        <v>35</v>
      </c>
    </row>
    <row r="56" spans="1:7" ht="19.5" customHeight="1">
      <c r="A56" s="21" t="s">
        <v>298</v>
      </c>
      <c r="B56" s="45" t="s">
        <v>308</v>
      </c>
      <c r="C56" s="66" t="s">
        <v>332</v>
      </c>
      <c r="D56" s="66" t="s">
        <v>321</v>
      </c>
      <c r="E56" s="58">
        <f t="shared" si="3"/>
        <v>0.18</v>
      </c>
      <c r="F56" s="58"/>
      <c r="G56" s="22">
        <v>0.18</v>
      </c>
    </row>
    <row r="57" spans="1:7" ht="19.5" customHeight="1">
      <c r="A57" s="21"/>
      <c r="B57" s="45"/>
      <c r="C57" s="66"/>
      <c r="D57" s="21" t="s">
        <v>574</v>
      </c>
      <c r="E57" s="58">
        <f t="shared" si="3"/>
        <v>164.24</v>
      </c>
      <c r="F57" s="58">
        <v>164.24</v>
      </c>
      <c r="G57" s="22"/>
    </row>
    <row r="58" spans="1:7" ht="19.5" customHeight="1">
      <c r="A58" s="21" t="s">
        <v>329</v>
      </c>
      <c r="B58" s="45" t="s">
        <v>330</v>
      </c>
      <c r="C58" s="66" t="s">
        <v>332</v>
      </c>
      <c r="D58" s="21" t="s">
        <v>331</v>
      </c>
      <c r="E58" s="58">
        <f t="shared" si="3"/>
        <v>164.24</v>
      </c>
      <c r="F58" s="58">
        <v>164.24</v>
      </c>
      <c r="G58" s="22"/>
    </row>
    <row r="59" spans="1:7" ht="19.5" customHeight="1">
      <c r="A59" s="21"/>
      <c r="B59" s="45"/>
      <c r="C59" s="66"/>
      <c r="D59" s="21" t="s">
        <v>621</v>
      </c>
      <c r="E59" s="58">
        <f>E60+E68+E80</f>
        <v>222.25</v>
      </c>
      <c r="F59" s="58">
        <f>F60+F68+F80</f>
        <v>201.57</v>
      </c>
      <c r="G59" s="22">
        <f>G60+G68+G80</f>
        <v>20.68</v>
      </c>
    </row>
    <row r="60" spans="1:7" ht="19.5" customHeight="1">
      <c r="A60" s="21"/>
      <c r="B60" s="45"/>
      <c r="C60" s="66"/>
      <c r="D60" s="21" t="s">
        <v>619</v>
      </c>
      <c r="E60" s="58">
        <f>SUM(E61:E67)</f>
        <v>163.47</v>
      </c>
      <c r="F60" s="58">
        <f>SUM(F61:F67)</f>
        <v>163.47</v>
      </c>
      <c r="G60" s="22">
        <f>SUM(G61:G67)</f>
        <v>0</v>
      </c>
    </row>
    <row r="61" spans="1:7" ht="19.5" customHeight="1">
      <c r="A61" s="122" t="s">
        <v>347</v>
      </c>
      <c r="B61" s="121" t="s">
        <v>244</v>
      </c>
      <c r="C61" s="125">
        <v>308604</v>
      </c>
      <c r="D61" s="125" t="s">
        <v>348</v>
      </c>
      <c r="E61" s="58">
        <f aca="true" t="shared" si="4" ref="E61:E67">SUM(F61:G61)</f>
        <v>66.48</v>
      </c>
      <c r="F61" s="58">
        <v>66.48</v>
      </c>
      <c r="G61" s="22"/>
    </row>
    <row r="62" spans="1:7" ht="19.5" customHeight="1">
      <c r="A62" s="122" t="s">
        <v>347</v>
      </c>
      <c r="B62" s="121" t="s">
        <v>240</v>
      </c>
      <c r="C62" s="125">
        <v>308604</v>
      </c>
      <c r="D62" s="125" t="s">
        <v>349</v>
      </c>
      <c r="E62" s="58">
        <f t="shared" si="4"/>
        <v>2.26</v>
      </c>
      <c r="F62" s="58">
        <v>2.26</v>
      </c>
      <c r="G62" s="22"/>
    </row>
    <row r="63" spans="1:7" ht="19.5" customHeight="1">
      <c r="A63" s="122" t="s">
        <v>347</v>
      </c>
      <c r="B63" s="121" t="s">
        <v>253</v>
      </c>
      <c r="C63" s="125">
        <v>308604</v>
      </c>
      <c r="D63" s="125" t="s">
        <v>350</v>
      </c>
      <c r="E63" s="58">
        <f t="shared" si="4"/>
        <v>48.49</v>
      </c>
      <c r="F63" s="58">
        <v>48.49</v>
      </c>
      <c r="G63" s="22"/>
    </row>
    <row r="64" spans="1:7" ht="19.5" customHeight="1">
      <c r="A64" s="122" t="s">
        <v>347</v>
      </c>
      <c r="B64" s="121" t="s">
        <v>234</v>
      </c>
      <c r="C64" s="125">
        <v>308604</v>
      </c>
      <c r="D64" s="125" t="s">
        <v>351</v>
      </c>
      <c r="E64" s="58">
        <f t="shared" si="4"/>
        <v>23.45</v>
      </c>
      <c r="F64" s="58">
        <v>23.45</v>
      </c>
      <c r="G64" s="22"/>
    </row>
    <row r="65" spans="1:7" ht="19.5" customHeight="1">
      <c r="A65" s="122" t="s">
        <v>347</v>
      </c>
      <c r="B65" s="121" t="s">
        <v>352</v>
      </c>
      <c r="C65" s="125">
        <v>308604</v>
      </c>
      <c r="D65" s="125" t="s">
        <v>353</v>
      </c>
      <c r="E65" s="58">
        <f t="shared" si="4"/>
        <v>7.98</v>
      </c>
      <c r="F65" s="58">
        <v>7.98</v>
      </c>
      <c r="G65" s="22"/>
    </row>
    <row r="66" spans="1:7" ht="19.5" customHeight="1">
      <c r="A66" s="122" t="s">
        <v>347</v>
      </c>
      <c r="B66" s="121" t="s">
        <v>354</v>
      </c>
      <c r="C66" s="125">
        <v>308604</v>
      </c>
      <c r="D66" s="125" t="s">
        <v>355</v>
      </c>
      <c r="E66" s="58">
        <f t="shared" si="4"/>
        <v>1.41</v>
      </c>
      <c r="F66" s="58">
        <v>1.41</v>
      </c>
      <c r="G66" s="22"/>
    </row>
    <row r="67" spans="1:7" ht="19.5" customHeight="1">
      <c r="A67" s="21" t="s">
        <v>347</v>
      </c>
      <c r="B67" s="45" t="s">
        <v>356</v>
      </c>
      <c r="C67" s="125">
        <v>308604</v>
      </c>
      <c r="D67" s="66" t="s">
        <v>357</v>
      </c>
      <c r="E67" s="58">
        <f t="shared" si="4"/>
        <v>13.4</v>
      </c>
      <c r="F67" s="58">
        <v>13.4</v>
      </c>
      <c r="G67" s="22"/>
    </row>
    <row r="68" spans="1:7" ht="19.5" customHeight="1">
      <c r="A68" s="21"/>
      <c r="B68" s="45"/>
      <c r="C68" s="125"/>
      <c r="D68" s="21" t="s">
        <v>620</v>
      </c>
      <c r="E68" s="58">
        <f>SUM(E69:E79)</f>
        <v>20.68</v>
      </c>
      <c r="F68" s="58">
        <f>SUM(F69:F79)</f>
        <v>0</v>
      </c>
      <c r="G68" s="22">
        <f>SUM(G69:G79)</f>
        <v>20.68</v>
      </c>
    </row>
    <row r="69" spans="1:7" ht="19.5" customHeight="1">
      <c r="A69" s="21" t="s">
        <v>358</v>
      </c>
      <c r="B69" s="45" t="s">
        <v>244</v>
      </c>
      <c r="C69" s="125">
        <v>308604</v>
      </c>
      <c r="D69" s="66" t="s">
        <v>359</v>
      </c>
      <c r="E69" s="58">
        <f aca="true" t="shared" si="5" ref="E69:E81">SUM(F69:G69)</f>
        <v>3.8</v>
      </c>
      <c r="F69" s="58"/>
      <c r="G69" s="22">
        <v>3.8</v>
      </c>
    </row>
    <row r="70" spans="1:7" ht="19.5" customHeight="1">
      <c r="A70" s="21" t="s">
        <v>358</v>
      </c>
      <c r="B70" s="45" t="s">
        <v>241</v>
      </c>
      <c r="C70" s="125">
        <v>308604</v>
      </c>
      <c r="D70" s="66" t="s">
        <v>360</v>
      </c>
      <c r="E70" s="58">
        <f t="shared" si="5"/>
        <v>0.19</v>
      </c>
      <c r="F70" s="58"/>
      <c r="G70" s="22">
        <v>0.19</v>
      </c>
    </row>
    <row r="71" spans="1:7" ht="19.5" customHeight="1">
      <c r="A71" s="21" t="s">
        <v>358</v>
      </c>
      <c r="B71" s="45" t="s">
        <v>246</v>
      </c>
      <c r="C71" s="125">
        <v>308604</v>
      </c>
      <c r="D71" s="66" t="s">
        <v>361</v>
      </c>
      <c r="E71" s="58">
        <f t="shared" si="5"/>
        <v>1.33</v>
      </c>
      <c r="F71" s="58"/>
      <c r="G71" s="22">
        <v>1.33</v>
      </c>
    </row>
    <row r="72" spans="1:7" ht="19.5" customHeight="1">
      <c r="A72" s="21" t="s">
        <v>358</v>
      </c>
      <c r="B72" s="45" t="s">
        <v>362</v>
      </c>
      <c r="C72" s="125">
        <v>308604</v>
      </c>
      <c r="D72" s="66" t="s">
        <v>363</v>
      </c>
      <c r="E72" s="58">
        <f t="shared" si="5"/>
        <v>0.95</v>
      </c>
      <c r="F72" s="58"/>
      <c r="G72" s="22">
        <v>0.95</v>
      </c>
    </row>
    <row r="73" spans="1:7" ht="19.5" customHeight="1">
      <c r="A73" s="21" t="s">
        <v>358</v>
      </c>
      <c r="B73" s="45" t="s">
        <v>243</v>
      </c>
      <c r="C73" s="125">
        <v>308604</v>
      </c>
      <c r="D73" s="66" t="s">
        <v>364</v>
      </c>
      <c r="E73" s="58">
        <f t="shared" si="5"/>
        <v>5.32</v>
      </c>
      <c r="F73" s="58"/>
      <c r="G73" s="22">
        <v>5.32</v>
      </c>
    </row>
    <row r="74" spans="1:7" ht="19.5" customHeight="1">
      <c r="A74" s="21" t="s">
        <v>358</v>
      </c>
      <c r="B74" s="45" t="s">
        <v>365</v>
      </c>
      <c r="C74" s="125">
        <v>308604</v>
      </c>
      <c r="D74" s="66" t="s">
        <v>366</v>
      </c>
      <c r="E74" s="58">
        <f t="shared" si="5"/>
        <v>1.14</v>
      </c>
      <c r="F74" s="58"/>
      <c r="G74" s="22">
        <v>1.14</v>
      </c>
    </row>
    <row r="75" spans="1:7" ht="19.5" customHeight="1">
      <c r="A75" s="21" t="s">
        <v>358</v>
      </c>
      <c r="B75" s="45" t="s">
        <v>367</v>
      </c>
      <c r="C75" s="125">
        <v>308604</v>
      </c>
      <c r="D75" s="66" t="s">
        <v>368</v>
      </c>
      <c r="E75" s="58">
        <f t="shared" si="5"/>
        <v>1.68</v>
      </c>
      <c r="F75" s="58"/>
      <c r="G75" s="22">
        <v>1.68</v>
      </c>
    </row>
    <row r="76" spans="1:7" ht="19.5" customHeight="1">
      <c r="A76" s="21" t="s">
        <v>358</v>
      </c>
      <c r="B76" s="45" t="s">
        <v>369</v>
      </c>
      <c r="C76" s="125">
        <v>308604</v>
      </c>
      <c r="D76" s="66" t="s">
        <v>370</v>
      </c>
      <c r="E76" s="58">
        <f t="shared" si="5"/>
        <v>1.52</v>
      </c>
      <c r="F76" s="58"/>
      <c r="G76" s="22">
        <v>1.52</v>
      </c>
    </row>
    <row r="77" spans="1:7" ht="19.5" customHeight="1">
      <c r="A77" s="21" t="s">
        <v>358</v>
      </c>
      <c r="B77" s="45" t="s">
        <v>371</v>
      </c>
      <c r="C77" s="125">
        <v>308604</v>
      </c>
      <c r="D77" s="66" t="s">
        <v>372</v>
      </c>
      <c r="E77" s="58">
        <f t="shared" si="5"/>
        <v>2.23</v>
      </c>
      <c r="F77" s="58"/>
      <c r="G77" s="22">
        <v>2.23</v>
      </c>
    </row>
    <row r="78" spans="1:7" ht="19.5" customHeight="1">
      <c r="A78" s="21" t="s">
        <v>358</v>
      </c>
      <c r="B78" s="45" t="s">
        <v>373</v>
      </c>
      <c r="C78" s="125">
        <v>308604</v>
      </c>
      <c r="D78" s="66" t="s">
        <v>374</v>
      </c>
      <c r="E78" s="58">
        <f t="shared" si="5"/>
        <v>2.49</v>
      </c>
      <c r="F78" s="58"/>
      <c r="G78" s="22">
        <v>2.49</v>
      </c>
    </row>
    <row r="79" spans="1:7" ht="19.5" customHeight="1">
      <c r="A79" s="21" t="s">
        <v>358</v>
      </c>
      <c r="B79" s="45" t="s">
        <v>247</v>
      </c>
      <c r="C79" s="125">
        <v>308604</v>
      </c>
      <c r="D79" s="66" t="s">
        <v>375</v>
      </c>
      <c r="E79" s="58">
        <f t="shared" si="5"/>
        <v>0.03</v>
      </c>
      <c r="F79" s="58"/>
      <c r="G79" s="22">
        <v>0.03</v>
      </c>
    </row>
    <row r="80" spans="1:7" ht="19.5" customHeight="1">
      <c r="A80" s="21"/>
      <c r="B80" s="45"/>
      <c r="C80" s="125"/>
      <c r="D80" s="21" t="s">
        <v>574</v>
      </c>
      <c r="E80" s="58">
        <f t="shared" si="5"/>
        <v>38.1</v>
      </c>
      <c r="F80" s="58">
        <v>38.1</v>
      </c>
      <c r="G80" s="22"/>
    </row>
    <row r="81" spans="1:7" ht="19.5" customHeight="1">
      <c r="A81" s="21" t="s">
        <v>376</v>
      </c>
      <c r="B81" s="45" t="s">
        <v>362</v>
      </c>
      <c r="C81" s="125">
        <v>308604</v>
      </c>
      <c r="D81" s="45" t="s">
        <v>377</v>
      </c>
      <c r="E81" s="58">
        <f t="shared" si="5"/>
        <v>38.1</v>
      </c>
      <c r="F81" s="58">
        <v>38.1</v>
      </c>
      <c r="G81" s="22"/>
    </row>
    <row r="82" spans="1:7" ht="19.5" customHeight="1">
      <c r="A82" s="21"/>
      <c r="B82" s="45"/>
      <c r="C82" s="66" t="s">
        <v>95</v>
      </c>
      <c r="D82" s="167" t="s">
        <v>672</v>
      </c>
      <c r="E82" s="58">
        <f aca="true" t="shared" si="6" ref="E82:E91">SUM(F82:G82)</f>
        <v>145.7</v>
      </c>
      <c r="F82" s="58">
        <f>SUM(F83)+F91+F103</f>
        <v>128.25</v>
      </c>
      <c r="G82" s="22">
        <f>SUM(G83)+G91+G103</f>
        <v>17.449999999999996</v>
      </c>
    </row>
    <row r="83" spans="1:7" ht="19.5" customHeight="1">
      <c r="A83" s="21"/>
      <c r="B83" s="45"/>
      <c r="C83" s="45"/>
      <c r="D83" s="21" t="s">
        <v>619</v>
      </c>
      <c r="E83" s="58">
        <f t="shared" si="6"/>
        <v>100.53</v>
      </c>
      <c r="F83" s="58">
        <f>SUM(F84:F90)</f>
        <v>100.53</v>
      </c>
      <c r="G83" s="22"/>
    </row>
    <row r="84" spans="1:7" ht="19.5" customHeight="1">
      <c r="A84" s="21" t="s">
        <v>673</v>
      </c>
      <c r="B84" s="45" t="s">
        <v>674</v>
      </c>
      <c r="C84" s="45" t="s">
        <v>675</v>
      </c>
      <c r="D84" s="21" t="s">
        <v>662</v>
      </c>
      <c r="E84" s="58">
        <f t="shared" si="6"/>
        <v>39.69</v>
      </c>
      <c r="F84" s="58">
        <v>39.69</v>
      </c>
      <c r="G84" s="22"/>
    </row>
    <row r="85" spans="1:7" ht="19.5" customHeight="1">
      <c r="A85" s="21" t="s">
        <v>673</v>
      </c>
      <c r="B85" s="45" t="s">
        <v>676</v>
      </c>
      <c r="C85" s="45" t="s">
        <v>675</v>
      </c>
      <c r="D85" s="21" t="s">
        <v>663</v>
      </c>
      <c r="E85" s="58">
        <f t="shared" si="6"/>
        <v>1.43</v>
      </c>
      <c r="F85" s="58">
        <v>1.43</v>
      </c>
      <c r="G85" s="22"/>
    </row>
    <row r="86" spans="1:7" ht="19.5" customHeight="1">
      <c r="A86" s="21" t="s">
        <v>673</v>
      </c>
      <c r="B86" s="45" t="s">
        <v>677</v>
      </c>
      <c r="C86" s="45" t="s">
        <v>675</v>
      </c>
      <c r="D86" s="21" t="s">
        <v>678</v>
      </c>
      <c r="E86" s="58">
        <f t="shared" si="6"/>
        <v>31.16</v>
      </c>
      <c r="F86" s="58">
        <v>31.16</v>
      </c>
      <c r="G86" s="22"/>
    </row>
    <row r="87" spans="1:7" ht="19.5" customHeight="1">
      <c r="A87" s="21" t="s">
        <v>673</v>
      </c>
      <c r="B87" s="45" t="s">
        <v>679</v>
      </c>
      <c r="C87" s="45" t="s">
        <v>675</v>
      </c>
      <c r="D87" s="21" t="s">
        <v>680</v>
      </c>
      <c r="E87" s="58">
        <f t="shared" si="6"/>
        <v>14.24</v>
      </c>
      <c r="F87" s="58">
        <v>14.24</v>
      </c>
      <c r="G87" s="22"/>
    </row>
    <row r="88" spans="1:7" ht="19.5" customHeight="1">
      <c r="A88" s="21" t="s">
        <v>673</v>
      </c>
      <c r="B88" s="45" t="s">
        <v>681</v>
      </c>
      <c r="C88" s="45" t="s">
        <v>675</v>
      </c>
      <c r="D88" s="21" t="s">
        <v>682</v>
      </c>
      <c r="E88" s="58">
        <f t="shared" si="6"/>
        <v>5.01</v>
      </c>
      <c r="F88" s="58">
        <v>5.01</v>
      </c>
      <c r="G88" s="22"/>
    </row>
    <row r="89" spans="1:7" ht="19.5" customHeight="1">
      <c r="A89" s="21" t="s">
        <v>673</v>
      </c>
      <c r="B89" s="45" t="s">
        <v>683</v>
      </c>
      <c r="C89" s="45" t="s">
        <v>675</v>
      </c>
      <c r="D89" s="21" t="s">
        <v>684</v>
      </c>
      <c r="E89" s="58">
        <f t="shared" si="6"/>
        <v>0.85</v>
      </c>
      <c r="F89" s="58">
        <v>0.85</v>
      </c>
      <c r="G89" s="22"/>
    </row>
    <row r="90" spans="1:7" ht="19.5" customHeight="1">
      <c r="A90" s="21" t="s">
        <v>673</v>
      </c>
      <c r="B90" s="45" t="s">
        <v>685</v>
      </c>
      <c r="C90" s="45" t="s">
        <v>675</v>
      </c>
      <c r="D90" s="21" t="s">
        <v>686</v>
      </c>
      <c r="E90" s="58">
        <f t="shared" si="6"/>
        <v>8.15</v>
      </c>
      <c r="F90" s="58">
        <v>8.15</v>
      </c>
      <c r="G90" s="22"/>
    </row>
    <row r="91" spans="1:7" ht="19.5" customHeight="1">
      <c r="A91" s="21"/>
      <c r="B91" s="45"/>
      <c r="C91" s="45"/>
      <c r="D91" s="21" t="s">
        <v>620</v>
      </c>
      <c r="E91" s="58">
        <f t="shared" si="6"/>
        <v>17.449999999999996</v>
      </c>
      <c r="F91" s="58"/>
      <c r="G91" s="22">
        <f>SUM(G92:G102)</f>
        <v>17.449999999999996</v>
      </c>
    </row>
    <row r="92" spans="1:7" ht="19.5" customHeight="1">
      <c r="A92" s="21" t="s">
        <v>687</v>
      </c>
      <c r="B92" s="45" t="s">
        <v>674</v>
      </c>
      <c r="C92" s="45" t="s">
        <v>675</v>
      </c>
      <c r="D92" s="21" t="s">
        <v>664</v>
      </c>
      <c r="E92" s="58">
        <f aca="true" t="shared" si="7" ref="E92:E102">SUM(G92:G92)</f>
        <v>2.4</v>
      </c>
      <c r="F92" s="128"/>
      <c r="G92" s="22">
        <v>2.4</v>
      </c>
    </row>
    <row r="93" spans="1:7" ht="19.5" customHeight="1">
      <c r="A93" s="21" t="s">
        <v>687</v>
      </c>
      <c r="B93" s="45" t="s">
        <v>688</v>
      </c>
      <c r="C93" s="45" t="s">
        <v>675</v>
      </c>
      <c r="D93" s="21" t="s">
        <v>665</v>
      </c>
      <c r="E93" s="58">
        <f t="shared" si="7"/>
        <v>0.12</v>
      </c>
      <c r="F93" s="128"/>
      <c r="G93" s="22">
        <v>0.12</v>
      </c>
    </row>
    <row r="94" spans="1:7" ht="19.5" customHeight="1">
      <c r="A94" s="21" t="s">
        <v>687</v>
      </c>
      <c r="B94" s="45" t="s">
        <v>689</v>
      </c>
      <c r="C94" s="45" t="s">
        <v>675</v>
      </c>
      <c r="D94" s="21" t="s">
        <v>666</v>
      </c>
      <c r="E94" s="58">
        <f t="shared" si="7"/>
        <v>0.84</v>
      </c>
      <c r="F94" s="128"/>
      <c r="G94" s="22">
        <v>0.84</v>
      </c>
    </row>
    <row r="95" spans="1:7" ht="19.5" customHeight="1">
      <c r="A95" s="21" t="s">
        <v>687</v>
      </c>
      <c r="B95" s="45" t="s">
        <v>690</v>
      </c>
      <c r="C95" s="45" t="s">
        <v>675</v>
      </c>
      <c r="D95" s="21" t="s">
        <v>667</v>
      </c>
      <c r="E95" s="58">
        <f t="shared" si="7"/>
        <v>0.6</v>
      </c>
      <c r="F95" s="128"/>
      <c r="G95" s="22">
        <v>0.6</v>
      </c>
    </row>
    <row r="96" spans="1:7" ht="19.5" customHeight="1">
      <c r="A96" s="21" t="s">
        <v>687</v>
      </c>
      <c r="B96" s="45" t="s">
        <v>691</v>
      </c>
      <c r="C96" s="45" t="s">
        <v>675</v>
      </c>
      <c r="D96" s="21" t="s">
        <v>668</v>
      </c>
      <c r="E96" s="58">
        <f t="shared" si="7"/>
        <v>3.36</v>
      </c>
      <c r="F96" s="128"/>
      <c r="G96" s="22">
        <v>3.36</v>
      </c>
    </row>
    <row r="97" spans="1:7" ht="19.5" customHeight="1">
      <c r="A97" s="21" t="s">
        <v>687</v>
      </c>
      <c r="B97" s="45" t="s">
        <v>692</v>
      </c>
      <c r="C97" s="45" t="s">
        <v>675</v>
      </c>
      <c r="D97" s="21" t="s">
        <v>563</v>
      </c>
      <c r="E97" s="58">
        <f t="shared" si="7"/>
        <v>0.72</v>
      </c>
      <c r="F97" s="128"/>
      <c r="G97" s="22">
        <v>0.72</v>
      </c>
    </row>
    <row r="98" spans="1:7" ht="19.5" customHeight="1">
      <c r="A98" s="21" t="s">
        <v>687</v>
      </c>
      <c r="B98" s="45" t="s">
        <v>693</v>
      </c>
      <c r="C98" s="45" t="s">
        <v>675</v>
      </c>
      <c r="D98" s="21" t="s">
        <v>669</v>
      </c>
      <c r="E98" s="58">
        <f t="shared" si="7"/>
        <v>1.02</v>
      </c>
      <c r="F98" s="128"/>
      <c r="G98" s="22">
        <v>1.02</v>
      </c>
    </row>
    <row r="99" spans="1:7" ht="19.5" customHeight="1">
      <c r="A99" s="21" t="s">
        <v>687</v>
      </c>
      <c r="B99" s="45" t="s">
        <v>694</v>
      </c>
      <c r="C99" s="45" t="s">
        <v>675</v>
      </c>
      <c r="D99" s="21" t="s">
        <v>565</v>
      </c>
      <c r="E99" s="58">
        <f t="shared" si="7"/>
        <v>0.96</v>
      </c>
      <c r="F99" s="128"/>
      <c r="G99" s="22">
        <v>0.96</v>
      </c>
    </row>
    <row r="100" spans="1:7" ht="19.5" customHeight="1">
      <c r="A100" s="21" t="s">
        <v>687</v>
      </c>
      <c r="B100" s="45" t="s">
        <v>695</v>
      </c>
      <c r="C100" s="45" t="s">
        <v>675</v>
      </c>
      <c r="D100" s="21" t="s">
        <v>670</v>
      </c>
      <c r="E100" s="58">
        <f t="shared" si="7"/>
        <v>1.36</v>
      </c>
      <c r="F100" s="128"/>
      <c r="G100" s="22">
        <v>1.36</v>
      </c>
    </row>
    <row r="101" spans="1:7" ht="19.5" customHeight="1">
      <c r="A101" s="21" t="s">
        <v>687</v>
      </c>
      <c r="B101" s="45" t="s">
        <v>696</v>
      </c>
      <c r="C101" s="45" t="s">
        <v>675</v>
      </c>
      <c r="D101" s="21" t="s">
        <v>671</v>
      </c>
      <c r="E101" s="58">
        <f t="shared" si="7"/>
        <v>5.35</v>
      </c>
      <c r="F101" s="128"/>
      <c r="G101" s="22">
        <v>5.35</v>
      </c>
    </row>
    <row r="102" spans="1:7" ht="19.5" customHeight="1">
      <c r="A102" s="21" t="s">
        <v>687</v>
      </c>
      <c r="B102" s="45" t="s">
        <v>697</v>
      </c>
      <c r="C102" s="45" t="s">
        <v>675</v>
      </c>
      <c r="D102" s="21" t="s">
        <v>568</v>
      </c>
      <c r="E102" s="58">
        <f t="shared" si="7"/>
        <v>0.72</v>
      </c>
      <c r="F102" s="128"/>
      <c r="G102" s="22">
        <v>0.72</v>
      </c>
    </row>
    <row r="103" spans="1:7" ht="19.5" customHeight="1">
      <c r="A103" s="21"/>
      <c r="B103" s="45"/>
      <c r="C103" s="66"/>
      <c r="D103" s="21" t="s">
        <v>574</v>
      </c>
      <c r="E103" s="58">
        <f>SUM(E104:E105)</f>
        <v>27.72</v>
      </c>
      <c r="F103" s="58">
        <f>SUM(F104:F105)</f>
        <v>27.72</v>
      </c>
      <c r="G103" s="22">
        <f>SUM(G104:G105)</f>
        <v>0</v>
      </c>
    </row>
    <row r="104" spans="1:7" ht="19.5" customHeight="1">
      <c r="A104" s="21" t="s">
        <v>698</v>
      </c>
      <c r="B104" s="45" t="s">
        <v>688</v>
      </c>
      <c r="C104" s="45" t="s">
        <v>675</v>
      </c>
      <c r="D104" s="178" t="s">
        <v>699</v>
      </c>
      <c r="E104" s="58">
        <v>2.18</v>
      </c>
      <c r="F104" s="58">
        <v>2.18</v>
      </c>
      <c r="G104" s="22"/>
    </row>
    <row r="105" spans="1:7" ht="19.5" customHeight="1">
      <c r="A105" s="21" t="s">
        <v>698</v>
      </c>
      <c r="B105" s="45" t="s">
        <v>690</v>
      </c>
      <c r="C105" s="45" t="s">
        <v>675</v>
      </c>
      <c r="D105" s="178" t="s">
        <v>700</v>
      </c>
      <c r="E105" s="58">
        <v>25.54</v>
      </c>
      <c r="F105" s="58">
        <v>25.54</v>
      </c>
      <c r="G105" s="22"/>
    </row>
    <row r="106" spans="1:7" ht="19.5" customHeight="1">
      <c r="A106" s="21"/>
      <c r="B106" s="45"/>
      <c r="C106" s="66" t="s">
        <v>95</v>
      </c>
      <c r="D106" s="167" t="s">
        <v>701</v>
      </c>
      <c r="E106" s="58">
        <f>SUM(F106:G106)</f>
        <v>136.88</v>
      </c>
      <c r="F106" s="58">
        <f>SUM(F107)+F115+F127</f>
        <v>123.04</v>
      </c>
      <c r="G106" s="22">
        <f>SUM(G107)+G115+G127</f>
        <v>13.84</v>
      </c>
    </row>
    <row r="107" spans="1:7" ht="19.5" customHeight="1">
      <c r="A107" s="21"/>
      <c r="B107" s="45"/>
      <c r="C107" s="45"/>
      <c r="D107" s="21" t="s">
        <v>619</v>
      </c>
      <c r="E107" s="58">
        <f aca="true" t="shared" si="8" ref="E107:E128">SUM(F107:G107)</f>
        <v>99.93</v>
      </c>
      <c r="F107" s="58">
        <f>SUM(F108:F114)</f>
        <v>99.93</v>
      </c>
      <c r="G107" s="22"/>
    </row>
    <row r="108" spans="1:7" ht="19.5" customHeight="1">
      <c r="A108" s="21" t="s">
        <v>673</v>
      </c>
      <c r="B108" s="45" t="s">
        <v>674</v>
      </c>
      <c r="C108" s="45" t="s">
        <v>702</v>
      </c>
      <c r="D108" s="21" t="s">
        <v>662</v>
      </c>
      <c r="E108" s="58">
        <f t="shared" si="8"/>
        <v>40.38</v>
      </c>
      <c r="F108" s="58">
        <v>40.38</v>
      </c>
      <c r="G108" s="22"/>
    </row>
    <row r="109" spans="1:7" ht="19.5" customHeight="1">
      <c r="A109" s="21" t="s">
        <v>673</v>
      </c>
      <c r="B109" s="45" t="s">
        <v>676</v>
      </c>
      <c r="C109" s="45" t="s">
        <v>702</v>
      </c>
      <c r="D109" s="21" t="s">
        <v>663</v>
      </c>
      <c r="E109" s="58">
        <f t="shared" si="8"/>
        <v>1.43</v>
      </c>
      <c r="F109" s="58">
        <v>1.43</v>
      </c>
      <c r="G109" s="22"/>
    </row>
    <row r="110" spans="1:7" ht="19.5" customHeight="1">
      <c r="A110" s="21" t="s">
        <v>673</v>
      </c>
      <c r="B110" s="45" t="s">
        <v>677</v>
      </c>
      <c r="C110" s="45" t="s">
        <v>702</v>
      </c>
      <c r="D110" s="21" t="s">
        <v>678</v>
      </c>
      <c r="E110" s="58">
        <f t="shared" si="8"/>
        <v>29.73</v>
      </c>
      <c r="F110" s="58">
        <v>29.73</v>
      </c>
      <c r="G110" s="22"/>
    </row>
    <row r="111" spans="1:7" ht="19.5" customHeight="1">
      <c r="A111" s="21" t="s">
        <v>673</v>
      </c>
      <c r="B111" s="45" t="s">
        <v>679</v>
      </c>
      <c r="C111" s="45" t="s">
        <v>702</v>
      </c>
      <c r="D111" s="21" t="s">
        <v>703</v>
      </c>
      <c r="E111" s="58">
        <f t="shared" si="8"/>
        <v>14.3</v>
      </c>
      <c r="F111" s="58">
        <v>14.3</v>
      </c>
      <c r="G111" s="22"/>
    </row>
    <row r="112" spans="1:7" ht="19.5" customHeight="1">
      <c r="A112" s="21" t="s">
        <v>673</v>
      </c>
      <c r="B112" s="45" t="s">
        <v>681</v>
      </c>
      <c r="C112" s="45" t="s">
        <v>702</v>
      </c>
      <c r="D112" s="21" t="s">
        <v>704</v>
      </c>
      <c r="E112" s="58">
        <f t="shared" si="8"/>
        <v>5.05</v>
      </c>
      <c r="F112" s="58">
        <v>5.05</v>
      </c>
      <c r="G112" s="22"/>
    </row>
    <row r="113" spans="1:7" ht="19.5" customHeight="1">
      <c r="A113" s="21" t="s">
        <v>673</v>
      </c>
      <c r="B113" s="45" t="s">
        <v>683</v>
      </c>
      <c r="C113" s="45" t="s">
        <v>702</v>
      </c>
      <c r="D113" s="21" t="s">
        <v>684</v>
      </c>
      <c r="E113" s="58">
        <f t="shared" si="8"/>
        <v>0.86</v>
      </c>
      <c r="F113" s="58">
        <v>0.86</v>
      </c>
      <c r="G113" s="22"/>
    </row>
    <row r="114" spans="1:7" ht="19.5" customHeight="1">
      <c r="A114" s="21" t="s">
        <v>673</v>
      </c>
      <c r="B114" s="45" t="s">
        <v>685</v>
      </c>
      <c r="C114" s="45" t="s">
        <v>702</v>
      </c>
      <c r="D114" s="21" t="s">
        <v>686</v>
      </c>
      <c r="E114" s="58">
        <f t="shared" si="8"/>
        <v>8.18</v>
      </c>
      <c r="F114" s="58">
        <v>8.18</v>
      </c>
      <c r="G114" s="22"/>
    </row>
    <row r="115" spans="1:7" ht="19.5" customHeight="1">
      <c r="A115" s="21"/>
      <c r="B115" s="45"/>
      <c r="C115" s="45"/>
      <c r="D115" s="21" t="s">
        <v>620</v>
      </c>
      <c r="E115" s="58">
        <f t="shared" si="8"/>
        <v>13.84</v>
      </c>
      <c r="F115" s="58"/>
      <c r="G115" s="22">
        <f>SUM(G116:G126)</f>
        <v>13.84</v>
      </c>
    </row>
    <row r="116" spans="1:7" ht="19.5" customHeight="1">
      <c r="A116" s="21" t="s">
        <v>687</v>
      </c>
      <c r="B116" s="45" t="s">
        <v>674</v>
      </c>
      <c r="C116" s="45" t="s">
        <v>702</v>
      </c>
      <c r="D116" s="21" t="s">
        <v>664</v>
      </c>
      <c r="E116" s="58">
        <f aca="true" t="shared" si="9" ref="E116:E126">SUM(G116:G116)</f>
        <v>2.4</v>
      </c>
      <c r="F116" s="128"/>
      <c r="G116" s="22">
        <v>2.4</v>
      </c>
    </row>
    <row r="117" spans="1:7" ht="19.5" customHeight="1">
      <c r="A117" s="21" t="s">
        <v>687</v>
      </c>
      <c r="B117" s="45" t="s">
        <v>688</v>
      </c>
      <c r="C117" s="45" t="s">
        <v>702</v>
      </c>
      <c r="D117" s="21" t="s">
        <v>665</v>
      </c>
      <c r="E117" s="58">
        <f t="shared" si="9"/>
        <v>0.12</v>
      </c>
      <c r="F117" s="128"/>
      <c r="G117" s="22">
        <v>0.12</v>
      </c>
    </row>
    <row r="118" spans="1:7" ht="19.5" customHeight="1">
      <c r="A118" s="21" t="s">
        <v>687</v>
      </c>
      <c r="B118" s="45" t="s">
        <v>689</v>
      </c>
      <c r="C118" s="45" t="s">
        <v>702</v>
      </c>
      <c r="D118" s="21" t="s">
        <v>666</v>
      </c>
      <c r="E118" s="58">
        <f t="shared" si="9"/>
        <v>0.84</v>
      </c>
      <c r="F118" s="128"/>
      <c r="G118" s="22">
        <v>0.84</v>
      </c>
    </row>
    <row r="119" spans="1:7" ht="19.5" customHeight="1">
      <c r="A119" s="21" t="s">
        <v>687</v>
      </c>
      <c r="B119" s="45" t="s">
        <v>690</v>
      </c>
      <c r="C119" s="45" t="s">
        <v>702</v>
      </c>
      <c r="D119" s="21" t="s">
        <v>667</v>
      </c>
      <c r="E119" s="58">
        <f t="shared" si="9"/>
        <v>0.6</v>
      </c>
      <c r="F119" s="128"/>
      <c r="G119" s="22">
        <v>0.6</v>
      </c>
    </row>
    <row r="120" spans="1:7" ht="19.5" customHeight="1">
      <c r="A120" s="21" t="s">
        <v>687</v>
      </c>
      <c r="B120" s="45" t="s">
        <v>691</v>
      </c>
      <c r="C120" s="45" t="s">
        <v>702</v>
      </c>
      <c r="D120" s="21" t="s">
        <v>668</v>
      </c>
      <c r="E120" s="58">
        <f t="shared" si="9"/>
        <v>3.36</v>
      </c>
      <c r="F120" s="128"/>
      <c r="G120" s="22">
        <v>3.36</v>
      </c>
    </row>
    <row r="121" spans="1:7" ht="19.5" customHeight="1">
      <c r="A121" s="21" t="s">
        <v>687</v>
      </c>
      <c r="B121" s="45" t="s">
        <v>692</v>
      </c>
      <c r="C121" s="45" t="s">
        <v>702</v>
      </c>
      <c r="D121" s="21" t="s">
        <v>563</v>
      </c>
      <c r="E121" s="58">
        <f t="shared" si="9"/>
        <v>0.72</v>
      </c>
      <c r="F121" s="128"/>
      <c r="G121" s="22">
        <v>0.72</v>
      </c>
    </row>
    <row r="122" spans="1:7" ht="19.5" customHeight="1">
      <c r="A122" s="21" t="s">
        <v>687</v>
      </c>
      <c r="B122" s="45" t="s">
        <v>693</v>
      </c>
      <c r="C122" s="45" t="s">
        <v>702</v>
      </c>
      <c r="D122" s="21" t="s">
        <v>669</v>
      </c>
      <c r="E122" s="58">
        <f t="shared" si="9"/>
        <v>1.02</v>
      </c>
      <c r="F122" s="128"/>
      <c r="G122" s="22">
        <v>1.02</v>
      </c>
    </row>
    <row r="123" spans="1:7" ht="19.5" customHeight="1">
      <c r="A123" s="21" t="s">
        <v>687</v>
      </c>
      <c r="B123" s="45" t="s">
        <v>694</v>
      </c>
      <c r="C123" s="45" t="s">
        <v>702</v>
      </c>
      <c r="D123" s="21" t="s">
        <v>565</v>
      </c>
      <c r="E123" s="58">
        <f t="shared" si="9"/>
        <v>0.96</v>
      </c>
      <c r="F123" s="128"/>
      <c r="G123" s="22">
        <v>0.96</v>
      </c>
    </row>
    <row r="124" spans="1:7" ht="19.5" customHeight="1">
      <c r="A124" s="21" t="s">
        <v>687</v>
      </c>
      <c r="B124" s="45" t="s">
        <v>695</v>
      </c>
      <c r="C124" s="45" t="s">
        <v>702</v>
      </c>
      <c r="D124" s="21" t="s">
        <v>670</v>
      </c>
      <c r="E124" s="58">
        <f t="shared" si="9"/>
        <v>1.36</v>
      </c>
      <c r="F124" s="128"/>
      <c r="G124" s="22">
        <v>1.36</v>
      </c>
    </row>
    <row r="125" spans="1:7" ht="19.5" customHeight="1">
      <c r="A125" s="21" t="s">
        <v>687</v>
      </c>
      <c r="B125" s="45" t="s">
        <v>696</v>
      </c>
      <c r="C125" s="45" t="s">
        <v>702</v>
      </c>
      <c r="D125" s="21" t="s">
        <v>671</v>
      </c>
      <c r="E125" s="58">
        <f t="shared" si="9"/>
        <v>2.24</v>
      </c>
      <c r="F125" s="128"/>
      <c r="G125" s="22">
        <v>2.24</v>
      </c>
    </row>
    <row r="126" spans="1:7" ht="19.5" customHeight="1">
      <c r="A126" s="21" t="s">
        <v>687</v>
      </c>
      <c r="B126" s="45" t="s">
        <v>697</v>
      </c>
      <c r="C126" s="45" t="s">
        <v>702</v>
      </c>
      <c r="D126" s="21" t="s">
        <v>568</v>
      </c>
      <c r="E126" s="58">
        <f t="shared" si="9"/>
        <v>0.22</v>
      </c>
      <c r="F126" s="128"/>
      <c r="G126" s="22">
        <v>0.22</v>
      </c>
    </row>
    <row r="127" spans="1:7" ht="19.5" customHeight="1">
      <c r="A127" s="21"/>
      <c r="B127" s="45"/>
      <c r="C127" s="66"/>
      <c r="D127" s="21" t="s">
        <v>574</v>
      </c>
      <c r="E127" s="58">
        <f t="shared" si="8"/>
        <v>23.11</v>
      </c>
      <c r="F127" s="58">
        <f>SUM(F128)</f>
        <v>23.11</v>
      </c>
      <c r="G127" s="22"/>
    </row>
    <row r="128" spans="1:7" ht="19.5" customHeight="1">
      <c r="A128" s="21" t="s">
        <v>698</v>
      </c>
      <c r="B128" s="45" t="s">
        <v>690</v>
      </c>
      <c r="C128" s="45" t="s">
        <v>702</v>
      </c>
      <c r="D128" s="178" t="s">
        <v>700</v>
      </c>
      <c r="E128" s="58">
        <f t="shared" si="8"/>
        <v>23.11</v>
      </c>
      <c r="F128" s="58">
        <v>23.11</v>
      </c>
      <c r="G128" s="22"/>
    </row>
    <row r="129" spans="1:7" ht="19.5" customHeight="1">
      <c r="A129" s="21"/>
      <c r="B129" s="45"/>
      <c r="C129" s="153"/>
      <c r="D129" s="21"/>
      <c r="E129" s="58"/>
      <c r="F129" s="58"/>
      <c r="G129" s="22"/>
    </row>
    <row r="130" spans="1:7" ht="19.5" customHeight="1">
      <c r="A130" s="21"/>
      <c r="B130" s="45"/>
      <c r="C130" s="153"/>
      <c r="D130" s="21"/>
      <c r="E130" s="58"/>
      <c r="F130" s="58"/>
      <c r="G130" s="22"/>
    </row>
    <row r="131" spans="1:7" ht="19.5" customHeight="1">
      <c r="A131" s="21"/>
      <c r="B131" s="45"/>
      <c r="C131" s="153"/>
      <c r="D131" s="21"/>
      <c r="E131" s="58"/>
      <c r="F131" s="58"/>
      <c r="G131" s="22"/>
    </row>
    <row r="132" spans="1:7" ht="19.5" customHeight="1">
      <c r="A132" s="21"/>
      <c r="B132" s="45"/>
      <c r="C132" s="153"/>
      <c r="D132" s="21"/>
      <c r="E132" s="58"/>
      <c r="F132" s="58"/>
      <c r="G132" s="22"/>
    </row>
    <row r="133" spans="1:7" ht="19.5" customHeight="1">
      <c r="A133" s="21"/>
      <c r="B133" s="45"/>
      <c r="C133" s="153"/>
      <c r="D133" s="21"/>
      <c r="E133" s="58"/>
      <c r="F133" s="58"/>
      <c r="G133" s="22"/>
    </row>
    <row r="134" spans="1:7" ht="19.5" customHeight="1">
      <c r="A134" s="21"/>
      <c r="B134" s="45"/>
      <c r="C134" s="153"/>
      <c r="D134" s="21"/>
      <c r="E134" s="58"/>
      <c r="F134" s="58"/>
      <c r="G134" s="22"/>
    </row>
    <row r="135" spans="1:7" ht="19.5" customHeight="1">
      <c r="A135" s="21"/>
      <c r="B135" s="45"/>
      <c r="C135" s="153"/>
      <c r="D135" s="21"/>
      <c r="E135" s="58"/>
      <c r="F135" s="58"/>
      <c r="G135" s="22"/>
    </row>
    <row r="136" spans="1:7" ht="19.5" customHeight="1">
      <c r="A136" s="21"/>
      <c r="B136" s="45"/>
      <c r="C136" s="153"/>
      <c r="D136" s="21"/>
      <c r="E136" s="58"/>
      <c r="F136" s="58"/>
      <c r="G136" s="22"/>
    </row>
    <row r="137" spans="1:7" ht="19.5" customHeight="1">
      <c r="A137" s="21"/>
      <c r="B137" s="45"/>
      <c r="C137" s="153"/>
      <c r="D137" s="21"/>
      <c r="E137" s="58"/>
      <c r="F137" s="58"/>
      <c r="G137" s="22"/>
    </row>
    <row r="138" spans="1:7" ht="19.5" customHeight="1">
      <c r="A138" s="21"/>
      <c r="B138" s="45"/>
      <c r="C138" s="153"/>
      <c r="D138" s="21"/>
      <c r="E138" s="58"/>
      <c r="F138" s="58"/>
      <c r="G138" s="22"/>
    </row>
    <row r="139" spans="1:7" ht="19.5" customHeight="1">
      <c r="A139" s="21"/>
      <c r="B139" s="45"/>
      <c r="C139" s="153"/>
      <c r="D139" s="21"/>
      <c r="E139" s="58"/>
      <c r="F139" s="58"/>
      <c r="G139" s="22"/>
    </row>
    <row r="140" spans="1:7" ht="19.5" customHeight="1">
      <c r="A140" s="21"/>
      <c r="B140" s="45"/>
      <c r="C140" s="153"/>
      <c r="D140" s="21"/>
      <c r="E140" s="58"/>
      <c r="F140" s="58"/>
      <c r="G140" s="22"/>
    </row>
    <row r="141" spans="1:7" ht="19.5" customHeight="1">
      <c r="A141" s="21"/>
      <c r="B141" s="45"/>
      <c r="C141" s="153"/>
      <c r="D141" s="21"/>
      <c r="E141" s="58"/>
      <c r="F141" s="58"/>
      <c r="G141" s="22"/>
    </row>
    <row r="142" spans="1:7" ht="19.5" customHeight="1">
      <c r="A142" s="21"/>
      <c r="B142" s="45"/>
      <c r="C142" s="153"/>
      <c r="D142" s="21"/>
      <c r="E142" s="58"/>
      <c r="F142" s="58"/>
      <c r="G142" s="22"/>
    </row>
    <row r="143" spans="1:7" ht="19.5" customHeight="1">
      <c r="A143" s="21"/>
      <c r="B143" s="45"/>
      <c r="C143" s="153"/>
      <c r="D143" s="21"/>
      <c r="E143" s="58"/>
      <c r="F143" s="58"/>
      <c r="G143" s="22"/>
    </row>
    <row r="144" spans="1:7" ht="19.5" customHeight="1">
      <c r="A144" s="21"/>
      <c r="B144" s="45"/>
      <c r="C144" s="153"/>
      <c r="D144" s="21"/>
      <c r="E144" s="58"/>
      <c r="F144" s="58"/>
      <c r="G144" s="22"/>
    </row>
    <row r="145" spans="1:7" ht="19.5" customHeight="1">
      <c r="A145" s="21"/>
      <c r="B145" s="45"/>
      <c r="C145" s="153"/>
      <c r="D145" s="21"/>
      <c r="E145" s="58"/>
      <c r="F145" s="58"/>
      <c r="G145" s="22"/>
    </row>
    <row r="146" spans="1:7" ht="19.5" customHeight="1">
      <c r="A146" s="21"/>
      <c r="B146" s="45"/>
      <c r="C146" s="153"/>
      <c r="D146" s="21"/>
      <c r="E146" s="58"/>
      <c r="F146" s="58"/>
      <c r="G146" s="22"/>
    </row>
    <row r="147" spans="1:7" ht="19.5" customHeight="1">
      <c r="A147" s="21"/>
      <c r="B147" s="45"/>
      <c r="C147" s="153"/>
      <c r="D147" s="21"/>
      <c r="E147" s="58"/>
      <c r="F147" s="58"/>
      <c r="G147" s="22"/>
    </row>
    <row r="148" spans="1:7" ht="19.5" customHeight="1">
      <c r="A148" s="21"/>
      <c r="B148" s="45"/>
      <c r="C148" s="153"/>
      <c r="D148" s="21"/>
      <c r="E148" s="58"/>
      <c r="F148" s="58"/>
      <c r="G148" s="22"/>
    </row>
    <row r="149" spans="1:7" ht="19.5" customHeight="1">
      <c r="A149" s="21"/>
      <c r="B149" s="45"/>
      <c r="C149" s="153"/>
      <c r="D149" s="21"/>
      <c r="E149" s="58"/>
      <c r="F149" s="58"/>
      <c r="G149" s="22"/>
    </row>
    <row r="150" spans="1:7" ht="19.5" customHeight="1">
      <c r="A150" s="21"/>
      <c r="B150" s="45"/>
      <c r="C150" s="153"/>
      <c r="D150" s="21"/>
      <c r="E150" s="58"/>
      <c r="F150" s="58"/>
      <c r="G150" s="22"/>
    </row>
    <row r="151" spans="1:7" ht="19.5" customHeight="1">
      <c r="A151" s="21"/>
      <c r="B151" s="45"/>
      <c r="C151" s="66"/>
      <c r="D151" s="21"/>
      <c r="E151" s="58"/>
      <c r="F151" s="58"/>
      <c r="G151" s="22"/>
    </row>
    <row r="152" spans="1:7" ht="19.5" customHeight="1">
      <c r="A152" s="21"/>
      <c r="B152" s="45"/>
      <c r="C152" s="66"/>
      <c r="D152" s="21"/>
      <c r="E152" s="58">
        <f>SUM(F152:G152)</f>
        <v>0</v>
      </c>
      <c r="F152" s="58"/>
      <c r="G152" s="22"/>
    </row>
    <row r="153" spans="1:7" ht="19.5" customHeight="1">
      <c r="A153" s="21"/>
      <c r="B153" s="45"/>
      <c r="C153" s="66"/>
      <c r="D153" s="21"/>
      <c r="E153" s="58">
        <f>SUM(F153:G153)</f>
        <v>0</v>
      </c>
      <c r="F153" s="58"/>
      <c r="G153" s="22"/>
    </row>
    <row r="154" spans="1:7" ht="19.5" customHeight="1">
      <c r="A154" s="21"/>
      <c r="B154" s="45"/>
      <c r="C154" s="66"/>
      <c r="D154" s="21"/>
      <c r="E154" s="58">
        <f>SUM(F154:G154)</f>
        <v>0</v>
      </c>
      <c r="F154" s="58"/>
      <c r="G154" s="22"/>
    </row>
    <row r="155" spans="1:7" ht="19.5" customHeight="1">
      <c r="A155" s="21"/>
      <c r="B155" s="45"/>
      <c r="C155" s="66"/>
      <c r="D155" s="21"/>
      <c r="E155" s="58">
        <f>SUM(F155:G155)</f>
        <v>0</v>
      </c>
      <c r="F155" s="58"/>
      <c r="G155" s="22"/>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34"/>
  <sheetViews>
    <sheetView zoomScalePageLayoutView="0" workbookViewId="0" topLeftCell="A1">
      <selection activeCell="E29" sqref="E29"/>
    </sheetView>
  </sheetViews>
  <sheetFormatPr defaultColWidth="6.875" defaultRowHeight="12.75" customHeight="1"/>
  <cols>
    <col min="1" max="3" width="5.25390625" style="2" customWidth="1"/>
    <col min="4" max="4" width="16.625" style="2" customWidth="1"/>
    <col min="5" max="5" width="69.25390625" style="2" customWidth="1"/>
    <col min="6" max="6" width="18.75390625" style="2" customWidth="1"/>
    <col min="7" max="243" width="8.00390625" style="2" customWidth="1"/>
    <col min="244" max="16384" width="6.875" style="2" customWidth="1"/>
  </cols>
  <sheetData>
    <row r="1" spans="1:3" ht="25.5" customHeight="1">
      <c r="A1" s="229"/>
      <c r="B1" s="229"/>
      <c r="C1" s="229"/>
    </row>
    <row r="2" spans="1:243" ht="19.5" customHeight="1">
      <c r="A2" s="3"/>
      <c r="B2" s="4"/>
      <c r="C2" s="4"/>
      <c r="D2" s="4"/>
      <c r="E2" s="4"/>
      <c r="F2" s="5" t="s">
        <v>196</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row>
    <row r="3" spans="1:243" ht="19.5" customHeight="1">
      <c r="A3" s="185" t="s">
        <v>197</v>
      </c>
      <c r="B3" s="185"/>
      <c r="C3" s="185"/>
      <c r="D3" s="185"/>
      <c r="E3" s="185"/>
      <c r="F3" s="185"/>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row>
    <row r="4" spans="1:243" ht="19.5" customHeight="1">
      <c r="A4" s="7" t="s">
        <v>631</v>
      </c>
      <c r="B4" s="6"/>
      <c r="C4" s="6"/>
      <c r="D4" s="6"/>
      <c r="E4" s="6"/>
      <c r="F4" s="8" t="s">
        <v>4</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ht="19.5" customHeight="1">
      <c r="A5" s="12" t="s">
        <v>44</v>
      </c>
      <c r="B5" s="13"/>
      <c r="C5" s="14"/>
      <c r="D5" s="230" t="s">
        <v>45</v>
      </c>
      <c r="E5" s="189" t="s">
        <v>198</v>
      </c>
      <c r="F5" s="195" t="s">
        <v>47</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243" ht="19.5" customHeight="1">
      <c r="A6" s="16" t="s">
        <v>54</v>
      </c>
      <c r="B6" s="17" t="s">
        <v>55</v>
      </c>
      <c r="C6" s="18" t="s">
        <v>56</v>
      </c>
      <c r="D6" s="230"/>
      <c r="E6" s="189"/>
      <c r="F6" s="195"/>
      <c r="G6" s="33"/>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row>
    <row r="7" spans="1:243" ht="19.5" customHeight="1">
      <c r="A7" s="16"/>
      <c r="B7" s="17"/>
      <c r="C7" s="18"/>
      <c r="D7" s="139"/>
      <c r="E7" s="137" t="s">
        <v>622</v>
      </c>
      <c r="F7" s="155">
        <v>202</v>
      </c>
      <c r="G7" s="33"/>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row>
    <row r="8" spans="1:243" ht="19.5" customHeight="1">
      <c r="A8" s="16"/>
      <c r="B8" s="17"/>
      <c r="C8" s="18"/>
      <c r="D8" s="139"/>
      <c r="E8" s="149" t="s">
        <v>569</v>
      </c>
      <c r="F8" s="155">
        <f>F9+F11+F13+F15+F19+F22+F24+F27</f>
        <v>202</v>
      </c>
      <c r="G8" s="33"/>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row>
    <row r="9" spans="1:243" ht="19.5" customHeight="1">
      <c r="A9" s="16"/>
      <c r="B9" s="17"/>
      <c r="C9" s="18"/>
      <c r="D9" s="139"/>
      <c r="E9" s="148" t="s">
        <v>623</v>
      </c>
      <c r="F9" s="156">
        <f>SUM(F10)</f>
        <v>7.5</v>
      </c>
      <c r="G9" s="33"/>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row>
    <row r="10" spans="1:243" ht="21" customHeight="1">
      <c r="A10" s="121" t="s">
        <v>269</v>
      </c>
      <c r="B10" s="121" t="s">
        <v>270</v>
      </c>
      <c r="C10" s="121" t="s">
        <v>274</v>
      </c>
      <c r="D10" s="122" t="s">
        <v>272</v>
      </c>
      <c r="E10" s="154" t="s">
        <v>624</v>
      </c>
      <c r="F10" s="22">
        <v>7.5</v>
      </c>
      <c r="G10" s="33"/>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row>
    <row r="11" spans="1:243" ht="21" customHeight="1">
      <c r="A11" s="121"/>
      <c r="B11" s="121"/>
      <c r="C11" s="121"/>
      <c r="D11" s="122"/>
      <c r="E11" s="154" t="s">
        <v>598</v>
      </c>
      <c r="F11" s="22">
        <v>10</v>
      </c>
      <c r="G11" s="33"/>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row>
    <row r="12" spans="1:6" ht="21" customHeight="1">
      <c r="A12" s="121" t="s">
        <v>269</v>
      </c>
      <c r="B12" s="121" t="s">
        <v>270</v>
      </c>
      <c r="C12" s="121" t="s">
        <v>271</v>
      </c>
      <c r="D12" s="122" t="s">
        <v>272</v>
      </c>
      <c r="E12" s="154" t="s">
        <v>625</v>
      </c>
      <c r="F12" s="22">
        <v>10</v>
      </c>
    </row>
    <row r="13" spans="1:6" ht="21" customHeight="1">
      <c r="A13" s="121"/>
      <c r="B13" s="121"/>
      <c r="C13" s="121"/>
      <c r="D13" s="122"/>
      <c r="E13" s="125" t="s">
        <v>705</v>
      </c>
      <c r="F13" s="22">
        <v>10</v>
      </c>
    </row>
    <row r="14" spans="1:6" ht="21" customHeight="1">
      <c r="A14" s="121" t="s">
        <v>245</v>
      </c>
      <c r="B14" s="121" t="s">
        <v>246</v>
      </c>
      <c r="C14" s="121" t="s">
        <v>247</v>
      </c>
      <c r="D14" s="122" t="s">
        <v>236</v>
      </c>
      <c r="E14" s="154" t="s">
        <v>626</v>
      </c>
      <c r="F14" s="22">
        <v>10</v>
      </c>
    </row>
    <row r="15" spans="1:6" ht="21" customHeight="1">
      <c r="A15" s="121"/>
      <c r="B15" s="121"/>
      <c r="C15" s="121"/>
      <c r="D15" s="122"/>
      <c r="E15" s="126" t="s">
        <v>706</v>
      </c>
      <c r="F15" s="22">
        <v>19.5</v>
      </c>
    </row>
    <row r="16" spans="1:6" ht="21" customHeight="1">
      <c r="A16" s="123" t="s">
        <v>248</v>
      </c>
      <c r="B16" s="121" t="s">
        <v>240</v>
      </c>
      <c r="C16" s="121" t="s">
        <v>240</v>
      </c>
      <c r="D16" s="124" t="s">
        <v>236</v>
      </c>
      <c r="E16" s="154" t="s">
        <v>627</v>
      </c>
      <c r="F16" s="22">
        <v>2</v>
      </c>
    </row>
    <row r="17" spans="1:6" ht="21" customHeight="1">
      <c r="A17" s="123" t="s">
        <v>248</v>
      </c>
      <c r="B17" s="121" t="s">
        <v>240</v>
      </c>
      <c r="C17" s="121" t="s">
        <v>240</v>
      </c>
      <c r="D17" s="124" t="s">
        <v>236</v>
      </c>
      <c r="E17" s="154" t="s">
        <v>628</v>
      </c>
      <c r="F17" s="22">
        <v>10</v>
      </c>
    </row>
    <row r="18" spans="1:6" ht="21" customHeight="1">
      <c r="A18" s="123" t="s">
        <v>248</v>
      </c>
      <c r="B18" s="121" t="s">
        <v>240</v>
      </c>
      <c r="C18" s="121" t="s">
        <v>240</v>
      </c>
      <c r="D18" s="124" t="s">
        <v>236</v>
      </c>
      <c r="E18" s="154" t="s">
        <v>629</v>
      </c>
      <c r="F18" s="22">
        <v>7.5</v>
      </c>
    </row>
    <row r="19" spans="1:6" ht="21" customHeight="1">
      <c r="A19" s="123"/>
      <c r="B19" s="121"/>
      <c r="C19" s="121"/>
      <c r="D19" s="124"/>
      <c r="E19" s="123" t="s">
        <v>707</v>
      </c>
      <c r="F19" s="22">
        <v>45</v>
      </c>
    </row>
    <row r="20" spans="1:6" ht="21" customHeight="1">
      <c r="A20" s="123" t="s">
        <v>250</v>
      </c>
      <c r="B20" s="123" t="s">
        <v>240</v>
      </c>
      <c r="C20" s="123" t="s">
        <v>241</v>
      </c>
      <c r="D20" s="124" t="s">
        <v>236</v>
      </c>
      <c r="E20" s="154" t="s">
        <v>630</v>
      </c>
      <c r="F20" s="22">
        <v>40</v>
      </c>
    </row>
    <row r="21" spans="1:6" ht="21" customHeight="1">
      <c r="A21" s="123" t="s">
        <v>250</v>
      </c>
      <c r="B21" s="123" t="s">
        <v>240</v>
      </c>
      <c r="C21" s="123" t="s">
        <v>241</v>
      </c>
      <c r="D21" s="124" t="s">
        <v>236</v>
      </c>
      <c r="E21" s="154" t="s">
        <v>708</v>
      </c>
      <c r="F21" s="22">
        <v>5</v>
      </c>
    </row>
    <row r="22" spans="1:6" ht="21" customHeight="1">
      <c r="A22" s="123"/>
      <c r="B22" s="123"/>
      <c r="C22" s="123"/>
      <c r="D22" s="124"/>
      <c r="E22" s="123" t="s">
        <v>268</v>
      </c>
      <c r="F22" s="22">
        <v>6</v>
      </c>
    </row>
    <row r="23" spans="1:6" ht="21" customHeight="1">
      <c r="A23" s="123" t="s">
        <v>251</v>
      </c>
      <c r="B23" s="123" t="s">
        <v>240</v>
      </c>
      <c r="C23" s="123" t="s">
        <v>246</v>
      </c>
      <c r="D23" s="124" t="s">
        <v>236</v>
      </c>
      <c r="E23" s="154" t="s">
        <v>709</v>
      </c>
      <c r="F23" s="22">
        <v>6</v>
      </c>
    </row>
    <row r="24" spans="1:6" ht="21" customHeight="1">
      <c r="A24" s="123"/>
      <c r="B24" s="123"/>
      <c r="C24" s="123"/>
      <c r="D24" s="124"/>
      <c r="E24" s="123" t="s">
        <v>710</v>
      </c>
      <c r="F24" s="22">
        <f>SUM(F25:F26)</f>
        <v>28</v>
      </c>
    </row>
    <row r="25" spans="1:6" ht="21" customHeight="1">
      <c r="A25" s="123" t="s">
        <v>252</v>
      </c>
      <c r="B25" s="123" t="s">
        <v>240</v>
      </c>
      <c r="C25" s="123" t="s">
        <v>253</v>
      </c>
      <c r="D25" s="124" t="s">
        <v>236</v>
      </c>
      <c r="E25" s="154" t="s">
        <v>711</v>
      </c>
      <c r="F25" s="22">
        <v>8</v>
      </c>
    </row>
    <row r="26" spans="1:6" ht="21" customHeight="1">
      <c r="A26" s="123" t="s">
        <v>252</v>
      </c>
      <c r="B26" s="123" t="s">
        <v>240</v>
      </c>
      <c r="C26" s="123" t="s">
        <v>253</v>
      </c>
      <c r="D26" s="124" t="s">
        <v>236</v>
      </c>
      <c r="E26" s="154" t="s">
        <v>712</v>
      </c>
      <c r="F26" s="22">
        <v>20</v>
      </c>
    </row>
    <row r="27" spans="1:6" ht="21" customHeight="1">
      <c r="A27" s="123"/>
      <c r="B27" s="123"/>
      <c r="C27" s="123"/>
      <c r="D27" s="124"/>
      <c r="E27" s="123" t="s">
        <v>267</v>
      </c>
      <c r="F27" s="22">
        <f>SUM(F28:F32)</f>
        <v>76</v>
      </c>
    </row>
    <row r="28" spans="1:6" ht="21" customHeight="1">
      <c r="A28" s="123" t="s">
        <v>248</v>
      </c>
      <c r="B28" s="123" t="s">
        <v>240</v>
      </c>
      <c r="C28" s="123" t="s">
        <v>254</v>
      </c>
      <c r="D28" s="124" t="s">
        <v>236</v>
      </c>
      <c r="E28" s="154" t="s">
        <v>713</v>
      </c>
      <c r="F28" s="22">
        <v>25</v>
      </c>
    </row>
    <row r="29" spans="1:6" ht="21" customHeight="1">
      <c r="A29" s="123" t="s">
        <v>248</v>
      </c>
      <c r="B29" s="123" t="s">
        <v>240</v>
      </c>
      <c r="C29" s="123" t="s">
        <v>254</v>
      </c>
      <c r="D29" s="124" t="s">
        <v>236</v>
      </c>
      <c r="E29" s="154" t="s">
        <v>714</v>
      </c>
      <c r="F29" s="22">
        <v>25</v>
      </c>
    </row>
    <row r="30" spans="1:6" ht="21" customHeight="1">
      <c r="A30" s="123" t="s">
        <v>248</v>
      </c>
      <c r="B30" s="123" t="s">
        <v>240</v>
      </c>
      <c r="C30" s="123" t="s">
        <v>254</v>
      </c>
      <c r="D30" s="124" t="s">
        <v>236</v>
      </c>
      <c r="E30" s="154" t="s">
        <v>715</v>
      </c>
      <c r="F30" s="61">
        <v>6</v>
      </c>
    </row>
    <row r="31" spans="1:6" ht="21" customHeight="1">
      <c r="A31" s="123" t="s">
        <v>248</v>
      </c>
      <c r="B31" s="123" t="s">
        <v>240</v>
      </c>
      <c r="C31" s="123" t="s">
        <v>254</v>
      </c>
      <c r="D31" s="124" t="s">
        <v>236</v>
      </c>
      <c r="E31" s="154" t="s">
        <v>716</v>
      </c>
      <c r="F31" s="61">
        <v>10</v>
      </c>
    </row>
    <row r="32" spans="1:6" ht="21" customHeight="1">
      <c r="A32" s="123" t="s">
        <v>248</v>
      </c>
      <c r="B32" s="123" t="s">
        <v>240</v>
      </c>
      <c r="C32" s="123" t="s">
        <v>254</v>
      </c>
      <c r="D32" s="124" t="s">
        <v>236</v>
      </c>
      <c r="E32" s="154" t="s">
        <v>717</v>
      </c>
      <c r="F32" s="61">
        <v>10</v>
      </c>
    </row>
    <row r="33" spans="1:6" ht="21" customHeight="1">
      <c r="A33" s="45"/>
      <c r="B33" s="45"/>
      <c r="C33" s="45"/>
      <c r="D33" s="60"/>
      <c r="E33" s="60"/>
      <c r="F33" s="61"/>
    </row>
    <row r="34" spans="1:6" ht="21" customHeight="1">
      <c r="A34" s="45"/>
      <c r="B34" s="45"/>
      <c r="C34" s="45"/>
      <c r="D34" s="60"/>
      <c r="E34" s="60"/>
      <c r="F34" s="61"/>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xth</cp:lastModifiedBy>
  <cp:lastPrinted>2017-02-14T06:52:21Z</cp:lastPrinted>
  <dcterms:created xsi:type="dcterms:W3CDTF">1996-12-17T01:32:42Z</dcterms:created>
  <dcterms:modified xsi:type="dcterms:W3CDTF">2019-04-02T05:23:59Z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y fmtid="{D5CDD505-2E9C-101B-9397-08002B2CF9AE}" pid="3" name="KSORubyTemplateID">
    <vt:lpwstr>14</vt:lpwstr>
  </property>
</Properties>
</file>