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'1'!$A$1:$D$21</definedName>
    <definedName name="_xlnm.Print_Area" localSheetId="8">'3-2'!$A$2:$F$51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  <definedName name="_xlnm.Print_Titles" localSheetId="13">'6'!$3:$7</definedName>
    <definedName name="_xlnm.Print_Titles" localSheetId="3">'1-2'!$5:$7</definedName>
  </definedNames>
  <calcPr fullCalcOnLoad="1"/>
</workbook>
</file>

<file path=xl/sharedStrings.xml><?xml version="1.0" encoding="utf-8"?>
<sst xmlns="http://schemas.openxmlformats.org/spreadsheetml/2006/main" count="1494" uniqueCount="535">
  <si>
    <t>附件2</t>
  </si>
  <si>
    <t>江油市六合乡人民政府</t>
  </si>
  <si>
    <t>2019年部门预算</t>
  </si>
  <si>
    <t>报送日期： 2019 年 4 月 2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</si>
  <si>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</si>
  <si>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</si>
  <si>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</si>
  <si>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</si>
  <si>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</si>
  <si>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</si>
  <si>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</si>
  <si>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</si>
  <si>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</si>
  <si>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</si>
  <si>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二、教育支出</t>
  </si>
  <si>
    <t>三、国有资本经营预算拨款收入</t>
  </si>
  <si>
    <t>三、社会保障和就业支出</t>
  </si>
  <si>
    <t>四、事业收入</t>
  </si>
  <si>
    <t>四、卫生健康支出</t>
  </si>
  <si>
    <t>五、事业单位经营收入</t>
  </si>
  <si>
    <t>五、节能环保支出</t>
  </si>
  <si>
    <t>六、其他收入</t>
  </si>
  <si>
    <t>六、城乡社区支出</t>
  </si>
  <si>
    <t>七、农林水支出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</si>
  <si>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</si>
  <si>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</si>
  <si>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</si>
  <si>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</si>
  <si>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</si>
  <si>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</si>
  <si>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</si>
  <si>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</si>
  <si>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</si>
  <si>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</si>
  <si>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</si>
  <si>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</si>
  <si>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</si>
  <si>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</si>
  <si>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</si>
  <si>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</si>
  <si>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</si>
  <si>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</si>
  <si>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</si>
  <si>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</si>
  <si>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</si>
  <si>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</si>
  <si>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</si>
  <si>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</si>
  <si>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</si>
  <si>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</si>
  <si>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</si>
  <si>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</si>
  <si>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</si>
  <si>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</si>
  <si>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</si>
  <si>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</si>
  <si>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</si>
  <si>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</si>
  <si>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</si>
  <si>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</si>
  <si>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</si>
  <si>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</si>
  <si>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</si>
  <si>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02</t>
  </si>
  <si>
    <t>一般行政管理事务</t>
  </si>
  <si>
    <t>03</t>
  </si>
  <si>
    <t>行政运行</t>
  </si>
  <si>
    <t>08</t>
  </si>
  <si>
    <t>信访事务</t>
  </si>
  <si>
    <t>11</t>
  </si>
  <si>
    <t>31</t>
  </si>
  <si>
    <t>205</t>
  </si>
  <si>
    <t>培训支出</t>
  </si>
  <si>
    <t>208</t>
  </si>
  <si>
    <t>05</t>
  </si>
  <si>
    <t>归口管理的行政单位离退休</t>
  </si>
  <si>
    <t>机关事业单位基本养老保险缴费支出</t>
  </si>
  <si>
    <t>死亡抚恤</t>
  </si>
  <si>
    <t>在乡复员、退伍军人生活补助</t>
  </si>
  <si>
    <t>06</t>
  </si>
  <si>
    <t>农村籍退役士兵老年生活补助</t>
  </si>
  <si>
    <t>21</t>
  </si>
  <si>
    <t>农村特困人员救助供养支出</t>
  </si>
  <si>
    <t>25</t>
  </si>
  <si>
    <t>其他农村生活救助</t>
  </si>
  <si>
    <t>210</t>
  </si>
  <si>
    <t>行政单位医疗</t>
  </si>
  <si>
    <t>事业单位医疗</t>
  </si>
  <si>
    <t>211</t>
  </si>
  <si>
    <t>04</t>
  </si>
  <si>
    <t>生态保护</t>
  </si>
  <si>
    <t>212</t>
  </si>
  <si>
    <t>99</t>
  </si>
  <si>
    <t>其他城乡社区管理事务支出</t>
  </si>
  <si>
    <t>城乡社区环境卫生</t>
  </si>
  <si>
    <t>213</t>
  </si>
  <si>
    <t>事业运行</t>
  </si>
  <si>
    <t>其他农业支出</t>
  </si>
  <si>
    <t>其他林业和草原支出</t>
  </si>
  <si>
    <t>14</t>
  </si>
  <si>
    <t>防汛</t>
  </si>
  <si>
    <t>07</t>
  </si>
  <si>
    <t>对村民委员会和村党支部的补助</t>
  </si>
  <si>
    <t>221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</si>
  <si>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</si>
  <si>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</si>
  <si>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</si>
  <si>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</si>
  <si>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</si>
  <si>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</si>
  <si>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</si>
  <si>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</si>
  <si>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</si>
  <si>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</si>
  <si>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</si>
  <si>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</si>
  <si>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</si>
  <si>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</si>
  <si>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</si>
  <si>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</si>
  <si>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</si>
  <si>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</si>
  <si>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</si>
  <si>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教育支出</t>
  </si>
  <si>
    <t xml:space="preserve">  国有资本经营预算拨款收入</t>
  </si>
  <si>
    <t xml:space="preserve">  社会保障和就业支出</t>
  </si>
  <si>
    <t>二、上年结转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</si>
  <si>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</si>
  <si>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</si>
  <si>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</si>
  <si>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</si>
  <si>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上年财政拨款资金结转</t>
  </si>
  <si>
    <t xml:space="preserve">  住房保障支出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</si>
  <si>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</si>
  <si>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</si>
  <si>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</si>
  <si>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</si>
  <si>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</si>
  <si>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</si>
  <si>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</si>
  <si>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</si>
  <si>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</si>
  <si>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</si>
  <si>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</si>
  <si>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/>
  </si>
  <si>
    <t xml:space="preserve">    机关工资福利支出</t>
  </si>
  <si>
    <t>501</t>
  </si>
  <si>
    <t xml:space="preserve">    机关商品和服务支出</t>
  </si>
  <si>
    <t>502</t>
  </si>
  <si>
    <t xml:space="preserve">    对事业单位经常性补助</t>
  </si>
  <si>
    <t>505</t>
  </si>
  <si>
    <t xml:space="preserve">    对个人和家庭的补助</t>
  </si>
  <si>
    <t>509</t>
  </si>
  <si>
    <t>09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</si>
  <si>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</si>
  <si>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</si>
  <si>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</si>
  <si>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</si>
  <si>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</si>
  <si>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</si>
  <si>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</si>
  <si>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</si>
  <si>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</si>
  <si>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</si>
  <si>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</si>
  <si>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</si>
  <si>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</si>
  <si>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</si>
  <si>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</si>
  <si>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</si>
  <si>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</si>
  <si>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</si>
  <si>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</si>
  <si>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</si>
  <si>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</si>
  <si>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</si>
  <si>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</si>
  <si>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</si>
  <si>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</si>
  <si>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</si>
  <si>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</si>
  <si>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</si>
  <si>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</si>
  <si>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</si>
  <si>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</si>
  <si>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</si>
  <si>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</si>
  <si>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</si>
  <si>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</si>
  <si>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</si>
  <si>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</si>
  <si>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</si>
  <si>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</si>
  <si>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</si>
  <si>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</si>
  <si>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</si>
  <si>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</si>
  <si>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</si>
  <si>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</si>
  <si>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</si>
  <si>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</si>
  <si>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</si>
  <si>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</si>
  <si>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</si>
  <si>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</si>
  <si>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</si>
  <si>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</si>
  <si>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</si>
  <si>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</si>
  <si>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</si>
  <si>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</si>
  <si>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</si>
  <si>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</si>
  <si>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</si>
  <si>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</si>
  <si>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</si>
  <si>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</si>
  <si>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</si>
  <si>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</si>
  <si>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</si>
  <si>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</si>
  <si>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</si>
  <si>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</si>
  <si>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</si>
  <si>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</si>
  <si>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</si>
  <si>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</si>
  <si>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</si>
  <si>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</si>
  <si>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</si>
  <si>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</si>
  <si>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</si>
  <si>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</si>
  <si>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</si>
  <si>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</si>
  <si>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</si>
  <si>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</si>
  <si>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</si>
  <si>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</si>
  <si>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</si>
  <si>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</si>
  <si>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</si>
  <si>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</si>
  <si>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</si>
  <si>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</si>
  <si>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</si>
  <si>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</si>
  <si>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</si>
  <si>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</si>
  <si>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</si>
  <si>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</si>
  <si>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</si>
  <si>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</si>
  <si>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</si>
  <si>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</si>
  <si>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>739101</t>
  </si>
  <si>
    <t xml:space="preserve">      基本工资</t>
  </si>
  <si>
    <t xml:space="preserve">      津贴补贴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</si>
  <si>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</si>
  <si>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</si>
  <si>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</si>
  <si>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</si>
  <si>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</si>
  <si>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</si>
  <si>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</si>
  <si>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</si>
  <si>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</si>
  <si>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</si>
  <si>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</si>
  <si>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</si>
  <si>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</si>
  <si>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</si>
  <si>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</si>
  <si>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</si>
  <si>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</si>
  <si>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</si>
  <si>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</si>
  <si>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</si>
  <si>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</si>
  <si>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</si>
  <si>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</si>
  <si>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28</t>
  </si>
  <si>
    <t xml:space="preserve">      工会经费</t>
  </si>
  <si>
    <t>29</t>
  </si>
  <si>
    <t xml:space="preserve">      福利费</t>
  </si>
  <si>
    <t xml:space="preserve">      公务用车运行维护费</t>
  </si>
  <si>
    <t xml:space="preserve">      其他商品和服务支出</t>
  </si>
  <si>
    <t>303</t>
  </si>
  <si>
    <t xml:space="preserve">      生活补助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</si>
  <si>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</si>
  <si>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</si>
  <si>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</si>
  <si>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</si>
  <si>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</si>
  <si>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>一般公共服务支出</t>
  </si>
  <si>
    <t xml:space="preserve">  人大事务</t>
  </si>
  <si>
    <t xml:space="preserve">    一般行政管理事务</t>
  </si>
  <si>
    <t xml:space="preserve">    人大及人大代表工作站工作经费</t>
  </si>
  <si>
    <t xml:space="preserve">  政府办公厅（室）及相关机构事务</t>
  </si>
  <si>
    <t xml:space="preserve">     一般行政管理事务</t>
  </si>
  <si>
    <t xml:space="preserve">    便民服务中心运行经费</t>
  </si>
  <si>
    <t xml:space="preserve">    平安创建经费</t>
  </si>
  <si>
    <t xml:space="preserve">    机关服务支出</t>
  </si>
  <si>
    <t xml:space="preserve">    乡村振兴及农村工作专项经费</t>
  </si>
  <si>
    <t xml:space="preserve">    脱贫攻坚工作经费</t>
  </si>
  <si>
    <t xml:space="preserve">    场镇路灯、人饮管道等市政运行费用</t>
  </si>
  <si>
    <t xml:space="preserve">    单元化联户共建工作经费</t>
  </si>
  <si>
    <t xml:space="preserve">    安全、食品、药品监督检查工作经费</t>
  </si>
  <si>
    <t xml:space="preserve">    信访事务</t>
  </si>
  <si>
    <t xml:space="preserve">  纪检监察事务</t>
  </si>
  <si>
    <t xml:space="preserve">    纪检工作经费</t>
  </si>
  <si>
    <t xml:space="preserve">  党委办公厅（室）及相关机构事务</t>
  </si>
  <si>
    <t xml:space="preserve">    党建工作经费</t>
  </si>
  <si>
    <t>社会保障和就业支出</t>
  </si>
  <si>
    <t xml:space="preserve">  抚恤</t>
  </si>
  <si>
    <t xml:space="preserve">    死亡抚恤</t>
  </si>
  <si>
    <t xml:space="preserve">    在乡复员、退伍军人生活补助</t>
  </si>
  <si>
    <t xml:space="preserve">    农村籍退役士兵老年生活补助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</si>
  <si>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</si>
  <si>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</si>
  <si>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</si>
  <si>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其他农村生活救助</t>
  </si>
  <si>
    <t>节能环保支出</t>
  </si>
  <si>
    <t xml:space="preserve">  自然生态保护</t>
  </si>
  <si>
    <t xml:space="preserve">    生态保护</t>
  </si>
  <si>
    <t xml:space="preserve">    生态环境保护工作经费</t>
  </si>
  <si>
    <t>城乡社区支出</t>
  </si>
  <si>
    <t xml:space="preserve">  城乡社区环境卫生</t>
  </si>
  <si>
    <t xml:space="preserve">    城乡社区环境卫生</t>
  </si>
  <si>
    <t xml:space="preserve">    城乡环境综合治理专项经费</t>
  </si>
  <si>
    <t>农林水支出</t>
  </si>
  <si>
    <t xml:space="preserve">  水利</t>
  </si>
  <si>
    <t xml:space="preserve">    防汛</t>
  </si>
  <si>
    <t xml:space="preserve">    防汛及河长制工作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</si>
  <si>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</si>
  <si>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</si>
  <si>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</si>
  <si>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</si>
  <si>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</si>
  <si>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</si>
  <si>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</si>
  <si>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</si>
  <si>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</si>
  <si>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</si>
  <si>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</si>
  <si>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</si>
  <si>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</si>
  <si>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</si>
  <si>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</si>
  <si>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</si>
  <si>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r>
      <t>2019</t>
    </r>
    <r>
      <rPr>
        <b/>
        <sz val="12"/>
        <color indexed="8"/>
        <rFont val="宋体"/>
        <family val="0"/>
      </rPr>
      <t>年部门预算项目绩效目标</t>
    </r>
  </si>
  <si>
    <t>单位名称（项目名称）</t>
  </si>
  <si>
    <t>项目资金</t>
  </si>
  <si>
    <t>年度目标</t>
  </si>
  <si>
    <t>绩效目标</t>
  </si>
  <si>
    <t>资金总额</t>
  </si>
  <si>
    <t>财政拨款</t>
  </si>
  <si>
    <t>其他资金</t>
  </si>
  <si>
    <t>项目完成</t>
  </si>
  <si>
    <t>项目效益</t>
  </si>
  <si>
    <t>满意度指标</t>
  </si>
  <si>
    <t>二级指标</t>
  </si>
  <si>
    <t>三级指标</t>
  </si>
  <si>
    <t>指标值</t>
  </si>
  <si>
    <t>739101-江油市六合乡人民政府机关</t>
  </si>
  <si>
    <t>党建工作经费</t>
  </si>
  <si>
    <t>村（社区）换届选举、各党支部阵地建设、3+2书记项目、党代会、党建宣传、党员培训、中心组学习等经费支出</t>
  </si>
  <si>
    <t>数量及成本指标</t>
  </si>
  <si>
    <t>2019年培训入党积极分子</t>
  </si>
  <si>
    <t>社会效益指标</t>
  </si>
  <si>
    <t>加强对党员的培训、教育，提升阵地，确保党的地位不动摇，树立党的正面形象，提高群众对党的认识和拥护。</t>
  </si>
  <si>
    <t>加强党建宣传阵地建设使老百姓更认可党的领导坚定跟党走的决心，培训入党积极分子，发展中共党员为党组织增添新鲜血液增加党组织的活力。</t>
  </si>
  <si>
    <t>党员、群众满意度</t>
  </si>
  <si>
    <t>≥95%</t>
  </si>
  <si>
    <t>2019年度七一及主题党日活动</t>
  </si>
  <si>
    <t>可持续影响指标</t>
  </si>
  <si>
    <t>党建宣传工作</t>
  </si>
  <si>
    <t>影响深远意义重大</t>
  </si>
  <si>
    <t>2019年制作党建宣传海报（展板）</t>
  </si>
  <si>
    <t>质量指标</t>
  </si>
  <si>
    <t>党建宣传教育工作高质量完成</t>
  </si>
  <si>
    <t>合格</t>
  </si>
  <si>
    <t>时效指标</t>
  </si>
  <si>
    <t>完成时间</t>
  </si>
  <si>
    <t>2019年12底</t>
  </si>
  <si>
    <t>人大及人大代表工作站工作经费</t>
  </si>
  <si>
    <t>每年2次人代会及人大代表培训、巡察等工作经费</t>
  </si>
  <si>
    <t>人代会</t>
  </si>
  <si>
    <t>人大代表履职率</t>
  </si>
  <si>
    <t>100%</t>
  </si>
  <si>
    <t>群众满意度</t>
  </si>
  <si>
    <t>人大代表培训及巡察</t>
  </si>
  <si>
    <t>人大代表监督经济社会发展</t>
  </si>
  <si>
    <t>重大项目</t>
  </si>
  <si>
    <t>圆满完成会议及巡察工作任务</t>
  </si>
  <si>
    <t>完成</t>
  </si>
  <si>
    <t xml:space="preserve">完成时间 </t>
  </si>
  <si>
    <t>纪检工作经费</t>
  </si>
  <si>
    <t>2019年办理纪检案件2件，2019年开展党员（干部）警示教育4次</t>
  </si>
  <si>
    <t>警示教育</t>
  </si>
  <si>
    <t>党员干部警示率</t>
  </si>
  <si>
    <t>党员干部满意度</t>
  </si>
  <si>
    <t>纪检案件</t>
  </si>
  <si>
    <t>纪检工作</t>
  </si>
  <si>
    <t>可持续开展</t>
  </si>
  <si>
    <t>党员干部合格率</t>
  </si>
  <si>
    <t>≥98%</t>
  </si>
  <si>
    <t>便民服务中心运行经费</t>
  </si>
  <si>
    <t>服务型政府建设、机关及各村便民服务中心标准化建设，及网费、电费等基本运行经费</t>
  </si>
  <si>
    <t>网费</t>
  </si>
  <si>
    <t>方便群众办事，少跑路</t>
  </si>
  <si>
    <t>只跑一次</t>
  </si>
  <si>
    <t>机关及各村便民服务站标准化建设宣传</t>
  </si>
  <si>
    <t>便民服务</t>
  </si>
  <si>
    <t>可持续发展</t>
  </si>
  <si>
    <t>办结率</t>
  </si>
  <si>
    <t>信访维稳专项经费</t>
  </si>
  <si>
    <t>信访维稳宣传、工作经费</t>
  </si>
  <si>
    <t>每季度召开信访稳定专工作会议，排查不稳定因素</t>
  </si>
  <si>
    <t>社会稳定、和谐</t>
  </si>
  <si>
    <t>无越级上访</t>
  </si>
  <si>
    <t>加强对老上访户、缠访户的管控力度</t>
  </si>
  <si>
    <t>正确引导群众，加强法制教育</t>
  </si>
  <si>
    <t>保障信访维稳工作全年正常开展，维护全乡社会稳定、和谐</t>
  </si>
  <si>
    <t>无超级上访</t>
  </si>
  <si>
    <t>机关服务支出</t>
  </si>
  <si>
    <t>机关食堂、周转房运转、维修、维护经费</t>
  </si>
  <si>
    <t>机关伙食团运行费用</t>
  </si>
  <si>
    <t>树立机关正面形象，确保干部职工工作、生活愉快</t>
  </si>
  <si>
    <t>机关干部及群众满意度</t>
  </si>
  <si>
    <t>机关办公楼及周转房维修费用</t>
  </si>
  <si>
    <t>机关干部满意度大于95%</t>
  </si>
  <si>
    <t>机关正常运转</t>
  </si>
  <si>
    <t>运行正常</t>
  </si>
  <si>
    <t>乡村振兴及农村工作专项经费</t>
  </si>
  <si>
    <t>招商引资项目</t>
  </si>
  <si>
    <t>经济效益指标</t>
  </si>
  <si>
    <t>人均收入提高</t>
  </si>
  <si>
    <t>200元</t>
  </si>
  <si>
    <t>社会保险宣传、征收</t>
  </si>
  <si>
    <t>山区特色经济，乡村旅游初见成效</t>
  </si>
  <si>
    <t>新建农家客栈5户</t>
  </si>
  <si>
    <t>乡村振兴项目规划、设计</t>
  </si>
  <si>
    <t>结合北部环线旅游发展契机，合理规划发展，打出六合特色</t>
  </si>
  <si>
    <t>农民增收，生活幸福</t>
  </si>
  <si>
    <t>完成我乡8个村乡村振兴项目规划设计</t>
  </si>
  <si>
    <t>因村施策，因地制宜</t>
  </si>
  <si>
    <t>完成社会保险征收任务</t>
  </si>
  <si>
    <t>完成招商引资项目</t>
  </si>
  <si>
    <t>4个</t>
  </si>
  <si>
    <t>脱贫攻坚工作经费</t>
  </si>
  <si>
    <t>精准脱贫、“回头帮、回头看”帮扶、发展壮大村集体经济产业及“五个一”帮扶宣传、工作经费</t>
  </si>
  <si>
    <t>脱贫攻坚培训会议</t>
  </si>
  <si>
    <t>村集体产业收入增加，村民人均分红增加</t>
  </si>
  <si>
    <t>人均50元以上</t>
  </si>
  <si>
    <t>受益群体满意度</t>
  </si>
  <si>
    <t>村集体经济产业发展壮大考察学习</t>
  </si>
  <si>
    <t>壮大村集体经济、巩固脱贫成效</t>
  </si>
  <si>
    <t>增加村集体经济收入，杜绝返贫发生，建成江油北部乡村旅游集结地。</t>
  </si>
  <si>
    <t>管理部门满意度</t>
  </si>
  <si>
    <t>“五个一”帮扶工作及宣传经费、农民夜校等</t>
  </si>
  <si>
    <t>2020年全面建成小康社会</t>
  </si>
  <si>
    <t>村集体经济收入到达人均50元、贫困户住上好房子、过上好日子、形成好风气、养成好习惯。在村集体产业的带动下贫困户有持续增收产业项目。</t>
  </si>
  <si>
    <t xml:space="preserve"> 脱贫攻坚工作 </t>
  </si>
  <si>
    <t>巩固脱贫成效，壮大村集体经济，发展乡村旅游</t>
  </si>
  <si>
    <t>防汛及河长制工作</t>
  </si>
  <si>
    <t>2019年计划召开村级巡河员业务培训会6次，制作河长制宣传固定标语10处，开展渔业资源保护投放鱼苗一批，开展清河净水行动2次，保障全乡全年江河及水源地保护监管工作正常开展。</t>
  </si>
  <si>
    <t>开展渔业资源保护投放鱼苗一批</t>
  </si>
  <si>
    <t>形成“水清、岸绿、景美、河畅”的对外形象，增加旅游发展的基础</t>
  </si>
  <si>
    <t>旅游收入增加</t>
  </si>
  <si>
    <t>使用机械对影响行洪安全的河道进行清理</t>
  </si>
  <si>
    <t>环境保护深入人心，人人参与</t>
  </si>
  <si>
    <t>为江油北部旅游环线增添一道亮丽的风景线</t>
  </si>
  <si>
    <t>开展防汛及巡河员业务培训</t>
  </si>
  <si>
    <t>生态效益指标</t>
  </si>
  <si>
    <t>保护河道生态环境</t>
  </si>
  <si>
    <t>达到“水清、岸绿、景美、河畅”，安全度汛</t>
  </si>
  <si>
    <t>全面贯彻落实防汛及河长制工作</t>
  </si>
  <si>
    <t>响应习总书记提出的“绿水青山就是金山银山”</t>
  </si>
  <si>
    <t>保护好生态环境“功在当代、利在千秋”</t>
  </si>
  <si>
    <t>生态环境保护工作经费</t>
  </si>
  <si>
    <t>加大环保宣传，加强对雁门硫铁矿的污水排放监测力度，保障生态环境保护全年正常开展工作，确保不出现破坏生态环境的现象。</t>
  </si>
  <si>
    <t>秸秆禁烧宣传与巡查</t>
  </si>
  <si>
    <t>环境保护人人有责，人人参与</t>
  </si>
  <si>
    <t>确保经济发展与环境保护得到和谐共同发展</t>
  </si>
  <si>
    <t>硫铁矿水质监测</t>
  </si>
  <si>
    <t>形成良好的生态环境，促进六合的旅游开发</t>
  </si>
  <si>
    <t>无破坏生态环境的现象发生</t>
  </si>
  <si>
    <t>制作生态环境保护宣传画、展板</t>
  </si>
  <si>
    <t>增加招商策引资的资 本</t>
  </si>
  <si>
    <t>环境保护污染防治合格率</t>
  </si>
  <si>
    <t>城乡环境综合治理专项经费</t>
  </si>
  <si>
    <t>保障全乡全年城乡社区道路清扫、垃圾清运与处理、公厕建设与维护、园林绿化等方面正常运转。</t>
  </si>
  <si>
    <t>各村生活垃圾清运</t>
  </si>
  <si>
    <t>各村及场镇环境卫生整洁</t>
  </si>
  <si>
    <t>保持全年场镇卫生环境干净整洁，使群众了解保持环境卫生的重要性</t>
  </si>
  <si>
    <t>市场及公厕维护、清扫</t>
  </si>
  <si>
    <t>形成良好的人居环境，提升六合的旅游形象</t>
  </si>
  <si>
    <t>环境干净、整洁、卫生</t>
  </si>
  <si>
    <t>城乡综合卫生环境质量</t>
  </si>
  <si>
    <t xml:space="preserve">合格 </t>
  </si>
  <si>
    <t>场镇路灯、人饮管道等市政运行费用</t>
  </si>
  <si>
    <t>确保场镇居民安全用水，用电，明亮出行。</t>
  </si>
  <si>
    <t>人畜饮水管道维护及维修</t>
  </si>
  <si>
    <t>场镇正常运转</t>
  </si>
  <si>
    <t>环境干净整洁、出行安全、用水放心</t>
  </si>
  <si>
    <t>场镇清洁设施维修更换</t>
  </si>
  <si>
    <t>路灯电费及维修费</t>
  </si>
  <si>
    <t>安全、食品、药品监督检查工作经费</t>
  </si>
  <si>
    <t>保障食品、药品监督工作全年正常开展，确保全乡不出现食品、药品安全事故。</t>
  </si>
  <si>
    <t>发放宣传单手册</t>
  </si>
  <si>
    <t>安全生产</t>
  </si>
  <si>
    <t>无安全事故发生</t>
  </si>
  <si>
    <t>各类安全检查、巡查</t>
  </si>
  <si>
    <t>安全知识普及全乡群众</t>
  </si>
  <si>
    <t>各类安全培训、会议</t>
  </si>
  <si>
    <t>安全知识知晓率</t>
  </si>
  <si>
    <t>购买安全应急用品用具</t>
  </si>
  <si>
    <t>安全知识知晓率，群众参与率</t>
  </si>
  <si>
    <t>平安创建经费</t>
  </si>
  <si>
    <t>通过重要路段、交通要道等地方的小天网实时监控及平安创建宣传，确保六合乡群众生命、财产安全，不发生重大刑事、民事案件。</t>
  </si>
  <si>
    <t>平安乡镇，文明乡村宣传横幅、展板制作</t>
  </si>
  <si>
    <t>平安乡镇，文明乡村</t>
  </si>
  <si>
    <t>无重大刑事、民事案件发生</t>
  </si>
  <si>
    <t>小天网网费</t>
  </si>
  <si>
    <t>社会稳定、治安次序良好、百姓安居乐业</t>
  </si>
  <si>
    <t>单元化联户共建工作经费</t>
  </si>
  <si>
    <t>开展环境联治、平安联创、困难联帮、致富联带、新风联树“五联创建”工作，实现服务零距离、管理零空白、矛盾零激化、陋习零滋生、贫困零遗弃“五零”目标</t>
  </si>
  <si>
    <t>8个村40个单元小组开展联户共建宣传活动，增进各单元成员之间的联系</t>
  </si>
  <si>
    <t>通过单元化联户共建活动开展，使各项实现平安、和谐稳定的社会环境</t>
  </si>
  <si>
    <t>全乡社会稳定</t>
  </si>
  <si>
    <t>实现全年无各类刑事案件发生</t>
  </si>
  <si>
    <t>通过各单元小组开展联户共建宣传活动，增进各单元成员之间的联系</t>
  </si>
  <si>
    <t>各项政策群众知晓率达95%以上</t>
  </si>
  <si>
    <t>2019.10.31前完成全年活动开展目标任务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</si>
</sst>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###0.00"/>
    <numFmt numFmtId="178" formatCode="0.00_ "/>
    <numFmt numFmtId="179" formatCode="&quot;\&quot;#,##0.00_);\(&quot;\&quot;#,##0.00\)"/>
    <numFmt numFmtId="180" formatCode="#,##0.0000"/>
  </numFmts>
  <fonts count="68">
    <font>
      <sz val="12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宋体"/>
      <family val="0"/>
    </font>
    <font>
      <b/>
      <sz val="9"/>
      <color indexed="8"/>
      <name val="Calibri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宋体"/>
      <family val="0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64" fillId="0" borderId="0" xfId="0" applyNumberFormat="1" applyFont="1" applyFill="1" applyAlignment="1" applyProtection="1">
      <alignment/>
      <protection/>
    </xf>
    <xf numFmtId="0" fontId="64" fillId="0" borderId="0" xfId="0" applyNumberFormat="1" applyFont="1" applyFill="1" applyAlignment="1" applyProtection="1">
      <alignment wrapText="1"/>
      <protection/>
    </xf>
    <xf numFmtId="0" fontId="64" fillId="0" borderId="0" xfId="0" applyNumberFormat="1" applyFont="1" applyFill="1" applyAlignment="1" applyProtection="1">
      <alignment vertical="center"/>
      <protection/>
    </xf>
    <xf numFmtId="0" fontId="64" fillId="0" borderId="0" xfId="0" applyNumberFormat="1" applyFont="1" applyFill="1" applyAlignment="1" applyProtection="1">
      <alignment vertical="center" wrapText="1"/>
      <protection/>
    </xf>
    <xf numFmtId="0" fontId="65" fillId="0" borderId="0" xfId="0" applyNumberFormat="1" applyFont="1" applyFill="1" applyAlignment="1" applyProtection="1">
      <alignment horizontal="center" vertical="center" wrapText="1"/>
      <protection/>
    </xf>
    <xf numFmtId="0" fontId="66" fillId="0" borderId="0" xfId="0" applyNumberFormat="1" applyFont="1" applyFill="1" applyAlignment="1" applyProtection="1">
      <alignment horizontal="right" wrapText="1"/>
      <protection/>
    </xf>
    <xf numFmtId="0" fontId="64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NumberFormat="1" applyFont="1" applyFill="1" applyBorder="1" applyAlignment="1" applyProtection="1">
      <alignment horizontal="center" vertical="center"/>
      <protection/>
    </xf>
    <xf numFmtId="0" fontId="67" fillId="0" borderId="10" xfId="0" applyNumberFormat="1" applyFont="1" applyFill="1" applyBorder="1" applyAlignment="1" applyProtection="1">
      <alignment wrapText="1"/>
      <protection/>
    </xf>
    <xf numFmtId="4" fontId="67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10" xfId="0" applyNumberFormat="1" applyFont="1" applyFill="1" applyBorder="1" applyAlignment="1" applyProtection="1">
      <alignment wrapText="1"/>
      <protection/>
    </xf>
    <xf numFmtId="0" fontId="64" fillId="0" borderId="10" xfId="0" applyNumberFormat="1" applyFont="1" applyFill="1" applyBorder="1" applyAlignment="1" applyProtection="1">
      <alignment/>
      <protection/>
    </xf>
    <xf numFmtId="4" fontId="64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10" xfId="0" applyNumberFormat="1" applyFont="1" applyFill="1" applyBorder="1" applyAlignment="1" applyProtection="1">
      <alignment horizontal="left" vertical="center"/>
      <protection/>
    </xf>
    <xf numFmtId="0" fontId="64" fillId="0" borderId="10" xfId="0" applyNumberFormat="1" applyFont="1" applyFill="1" applyBorder="1" applyAlignment="1" applyProtection="1">
      <alignment horizontal="left" vertical="center" wrapText="1"/>
      <protection/>
    </xf>
    <xf numFmtId="4" fontId="64" fillId="0" borderId="10" xfId="0" applyNumberFormat="1" applyFont="1" applyFill="1" applyBorder="1" applyAlignment="1" applyProtection="1">
      <alignment horizontal="right" vertical="center" wrapText="1"/>
      <protection/>
    </xf>
    <xf numFmtId="176" fontId="64" fillId="0" borderId="10" xfId="0" applyNumberFormat="1" applyFont="1" applyFill="1" applyBorder="1" applyAlignment="1" applyProtection="1">
      <alignment horizontal="left" vertical="center" wrapText="1"/>
      <protection/>
    </xf>
    <xf numFmtId="0" fontId="64" fillId="0" borderId="10" xfId="0" applyNumberFormat="1" applyFont="1" applyFill="1" applyBorder="1" applyAlignment="1" applyProtection="1">
      <alignment vertical="center"/>
      <protection/>
    </xf>
    <xf numFmtId="0" fontId="64" fillId="0" borderId="10" xfId="0" applyNumberFormat="1" applyFont="1" applyFill="1" applyBorder="1" applyAlignment="1" applyProtection="1">
      <alignment vertical="center" wrapText="1"/>
      <protection/>
    </xf>
    <xf numFmtId="4" fontId="64" fillId="0" borderId="10" xfId="0" applyNumberFormat="1" applyFont="1" applyFill="1" applyBorder="1" applyAlignment="1" applyProtection="1">
      <alignment vertical="center" wrapText="1"/>
      <protection/>
    </xf>
    <xf numFmtId="0" fontId="64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/>
    </xf>
    <xf numFmtId="1" fontId="6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>
      <alignment horizontal="right"/>
    </xf>
    <xf numFmtId="0" fontId="7" fillId="0" borderId="12" xfId="0" applyNumberFormat="1" applyFont="1" applyFill="1" applyBorder="1" applyAlignment="1">
      <alignment horizontal="centerContinuous" vertical="center"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Continuous" vertical="center"/>
    </xf>
    <xf numFmtId="1" fontId="7" fillId="0" borderId="10" xfId="0" applyNumberFormat="1" applyFont="1" applyFill="1" applyBorder="1" applyAlignment="1">
      <alignment horizontal="centerContinuous" vertical="center"/>
    </xf>
    <xf numFmtId="1" fontId="7" fillId="0" borderId="15" xfId="0" applyNumberFormat="1" applyFont="1" applyFill="1" applyBorder="1" applyAlignment="1">
      <alignment horizontal="centerContinuous" vertical="center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0" xfId="0" applyNumberFormat="1" applyFont="1" applyFill="1" applyBorder="1" applyAlignment="1" applyProtection="1">
      <alignment vertical="center" wrapText="1"/>
      <protection/>
    </xf>
    <xf numFmtId="177" fontId="7" fillId="0" borderId="18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1" fontId="7" fillId="0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 applyProtection="1">
      <alignment vertical="center" wrapText="1"/>
      <protection/>
    </xf>
    <xf numFmtId="0" fontId="11" fillId="33" borderId="0" xfId="0" applyNumberFormat="1" applyFont="1" applyFill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Continuous" vertical="center"/>
    </xf>
    <xf numFmtId="1" fontId="15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Continuous" vertical="center"/>
    </xf>
    <xf numFmtId="0" fontId="16" fillId="0" borderId="10" xfId="0" applyNumberFormat="1" applyFont="1" applyFill="1" applyBorder="1" applyAlignment="1">
      <alignment horizontal="centerContinuous" vertical="center"/>
    </xf>
    <xf numFmtId="1" fontId="15" fillId="0" borderId="1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" fontId="17" fillId="0" borderId="0" xfId="0" applyNumberFormat="1" applyFont="1" applyFill="1" applyAlignment="1">
      <alignment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21" xfId="0" applyNumberFormat="1" applyFont="1" applyFill="1" applyBorder="1" applyAlignment="1" applyProtection="1">
      <alignment vertical="center" wrapText="1"/>
      <protection/>
    </xf>
    <xf numFmtId="49" fontId="7" fillId="0" borderId="19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7" fillId="0" borderId="26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Alignment="1">
      <alignment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>
      <alignment/>
    </xf>
    <xf numFmtId="0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Alignment="1">
      <alignment horizontal="right"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1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/>
    </xf>
    <xf numFmtId="0" fontId="18" fillId="33" borderId="0" xfId="0" applyNumberFormat="1" applyFont="1" applyFill="1" applyAlignment="1">
      <alignment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Continuous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>
      <alignment vertical="center"/>
    </xf>
    <xf numFmtId="177" fontId="9" fillId="0" borderId="16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177" fontId="9" fillId="0" borderId="17" xfId="0" applyNumberFormat="1" applyFont="1" applyFill="1" applyBorder="1" applyAlignment="1" applyProtection="1">
      <alignment vertical="center" wrapText="1"/>
      <protection/>
    </xf>
    <xf numFmtId="177" fontId="9" fillId="0" borderId="10" xfId="0" applyNumberFormat="1" applyFont="1" applyFill="1" applyBorder="1" applyAlignment="1">
      <alignment vertical="center" wrapText="1"/>
    </xf>
    <xf numFmtId="177" fontId="9" fillId="0" borderId="13" xfId="0" applyNumberFormat="1" applyFont="1" applyFill="1" applyBorder="1" applyAlignment="1" applyProtection="1">
      <alignment vertical="center" wrapText="1"/>
      <protection/>
    </xf>
    <xf numFmtId="1" fontId="9" fillId="0" borderId="10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 applyProtection="1">
      <alignment vertical="center" wrapText="1"/>
      <protection/>
    </xf>
    <xf numFmtId="177" fontId="9" fillId="0" borderId="15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 applyProtection="1">
      <alignment vertical="center" wrapText="1"/>
      <protection/>
    </xf>
    <xf numFmtId="177" fontId="9" fillId="0" borderId="10" xfId="0" applyNumberFormat="1" applyFont="1" applyFill="1" applyBorder="1" applyAlignment="1">
      <alignment horizontal="right" vertical="center" wrapText="1"/>
    </xf>
    <xf numFmtId="177" fontId="9" fillId="0" borderId="1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wrapText="1"/>
    </xf>
    <xf numFmtId="1" fontId="9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0" fontId="9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left" vertical="center"/>
    </xf>
    <xf numFmtId="178" fontId="9" fillId="0" borderId="10" xfId="0" applyNumberFormat="1" applyFont="1" applyFill="1" applyBorder="1" applyAlignment="1">
      <alignment horizontal="left" vertical="center"/>
    </xf>
    <xf numFmtId="178" fontId="9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9" fillId="33" borderId="0" xfId="0" applyNumberFormat="1" applyFont="1" applyFill="1" applyAlignment="1">
      <alignment horizontal="right" vertical="center"/>
    </xf>
    <xf numFmtId="1" fontId="9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horizontal="left" vertical="center"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179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1" fontId="17" fillId="0" borderId="0" xfId="0" applyNumberFormat="1" applyFont="1" applyFill="1" applyAlignment="1">
      <alignment vertical="center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1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80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1" sqref="A11"/>
    </sheetView>
  </sheetViews>
  <sheetFormatPr defaultColWidth="6.875" defaultRowHeight="14.25"/>
  <cols>
    <col min="1" max="1" width="122.875" style="23" customWidth="1"/>
    <col min="2" max="16384" width="6.875" style="23" customWidth="1"/>
  </cols>
  <sheetData>
    <row r="1" ht="19.5" customHeight="1">
      <c r="A1" s="213" t="s">
        <v>0</v>
      </c>
    </row>
    <row r="3" ht="63.75" customHeight="1">
      <c r="A3" s="214" t="s">
        <v>1</v>
      </c>
    </row>
    <row r="4" ht="107.25" customHeight="1">
      <c r="A4" s="215" t="s">
        <v>2</v>
      </c>
    </row>
    <row r="5" ht="409.5" customHeight="1" hidden="1">
      <c r="A5" s="216">
        <v>3.637978807091713E-12</v>
      </c>
    </row>
    <row r="6" ht="22.5">
      <c r="A6" s="217"/>
    </row>
    <row r="7" ht="78" customHeight="1"/>
    <row r="8" ht="82.5" customHeight="1">
      <c r="A8" s="218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H27" sqref="H27"/>
    </sheetView>
  </sheetViews>
  <sheetFormatPr defaultColWidth="6.875" defaultRowHeight="12.75" customHeight="1"/>
  <cols>
    <col min="1" max="1" width="15.125" style="23" customWidth="1"/>
    <col min="2" max="2" width="35.625" style="23" customWidth="1"/>
    <col min="3" max="8" width="15.75390625" style="23" customWidth="1"/>
    <col min="9" max="9" width="6.50390625" style="23" customWidth="1"/>
    <col min="10" max="16384" width="6.875" style="23" customWidth="1"/>
  </cols>
  <sheetData>
    <row r="1" ht="21.75" customHeight="1">
      <c r="A1" s="92"/>
    </row>
    <row r="2" spans="1:9" ht="19.5" customHeight="1">
      <c r="A2" s="64"/>
      <c r="B2" s="64"/>
      <c r="C2" s="64"/>
      <c r="D2" s="64"/>
      <c r="E2" s="65"/>
      <c r="F2" s="64"/>
      <c r="G2" s="64"/>
      <c r="H2" s="66" t="s">
        <v>334</v>
      </c>
      <c r="I2" s="88"/>
    </row>
    <row r="3" spans="1:9" ht="25.5" customHeight="1">
      <c r="A3" s="28" t="s">
        <v>335</v>
      </c>
      <c r="B3" s="28"/>
      <c r="C3" s="28"/>
      <c r="D3" s="28"/>
      <c r="E3" s="28"/>
      <c r="F3" s="28"/>
      <c r="G3" s="28"/>
      <c r="H3" s="28"/>
      <c r="I3" s="88"/>
    </row>
    <row r="4" spans="1:9" ht="19.5" customHeight="1">
      <c r="A4" s="30" t="s">
        <v>1</v>
      </c>
      <c r="B4" s="67"/>
      <c r="C4" s="67"/>
      <c r="D4" s="67"/>
      <c r="E4" s="67"/>
      <c r="F4" s="67"/>
      <c r="G4" s="67"/>
      <c r="H4" s="31" t="s">
        <v>6</v>
      </c>
      <c r="I4" s="88"/>
    </row>
    <row r="5" spans="1:9" ht="19.5" customHeight="1">
      <c r="A5" s="40" t="s">
        <v>336</v>
      </c>
      <c r="B5" s="40" t="s">
        <v>337</v>
      </c>
      <c r="C5" s="35" t="s">
        <v>338</v>
      </c>
      <c r="D5" s="35"/>
      <c r="E5" s="35"/>
      <c r="F5" s="35"/>
      <c r="G5" s="35"/>
      <c r="H5" s="35"/>
      <c r="I5" s="88"/>
    </row>
    <row r="6" spans="1:9" ht="19.5" customHeight="1">
      <c r="A6" s="40"/>
      <c r="B6" s="40"/>
      <c r="C6" s="68" t="s">
        <v>38</v>
      </c>
      <c r="D6" s="69" t="s">
        <v>189</v>
      </c>
      <c r="E6" s="70" t="s">
        <v>339</v>
      </c>
      <c r="F6" s="71"/>
      <c r="G6" s="71"/>
      <c r="H6" s="72" t="s">
        <v>194</v>
      </c>
      <c r="I6" s="88"/>
    </row>
    <row r="7" spans="1:9" ht="33.75" customHeight="1">
      <c r="A7" s="46"/>
      <c r="B7" s="46"/>
      <c r="C7" s="73"/>
      <c r="D7" s="47"/>
      <c r="E7" s="74" t="s">
        <v>53</v>
      </c>
      <c r="F7" s="75" t="s">
        <v>340</v>
      </c>
      <c r="G7" s="76" t="s">
        <v>341</v>
      </c>
      <c r="H7" s="77"/>
      <c r="I7" s="88"/>
    </row>
    <row r="8" spans="1:9" ht="19.5" customHeight="1">
      <c r="A8" s="49" t="s">
        <v>255</v>
      </c>
      <c r="B8" s="78" t="s">
        <v>1</v>
      </c>
      <c r="C8" s="51">
        <v>13.15</v>
      </c>
      <c r="D8" s="93"/>
      <c r="E8" s="93"/>
      <c r="F8" s="93"/>
      <c r="G8" s="50">
        <v>3.65</v>
      </c>
      <c r="H8" s="94">
        <v>9.5</v>
      </c>
      <c r="I8" s="89"/>
    </row>
    <row r="9" spans="1:9" ht="19.5" customHeight="1">
      <c r="A9" s="79"/>
      <c r="B9" s="79"/>
      <c r="C9" s="79"/>
      <c r="D9" s="79"/>
      <c r="E9" s="80"/>
      <c r="F9" s="82"/>
      <c r="G9" s="82"/>
      <c r="H9" s="81"/>
      <c r="I9" s="86"/>
    </row>
    <row r="10" spans="1:9" ht="19.5" customHeight="1">
      <c r="A10" s="79"/>
      <c r="B10" s="79"/>
      <c r="C10" s="79"/>
      <c r="D10" s="79"/>
      <c r="E10" s="83"/>
      <c r="F10" s="79"/>
      <c r="G10" s="79"/>
      <c r="H10" s="81"/>
      <c r="I10" s="86"/>
    </row>
    <row r="11" spans="1:9" ht="19.5" customHeight="1">
      <c r="A11" s="79"/>
      <c r="B11" s="79"/>
      <c r="C11" s="79"/>
      <c r="D11" s="79"/>
      <c r="E11" s="83"/>
      <c r="F11" s="79"/>
      <c r="G11" s="79"/>
      <c r="H11" s="81"/>
      <c r="I11" s="86"/>
    </row>
    <row r="12" spans="1:9" ht="19.5" customHeight="1">
      <c r="A12" s="79"/>
      <c r="B12" s="79"/>
      <c r="C12" s="79"/>
      <c r="D12" s="79"/>
      <c r="E12" s="80"/>
      <c r="F12" s="79"/>
      <c r="G12" s="79"/>
      <c r="H12" s="81"/>
      <c r="I12" s="86"/>
    </row>
    <row r="13" spans="1:9" s="90" customFormat="1" ht="19.5" customHeight="1">
      <c r="A13" s="49"/>
      <c r="B13" s="78"/>
      <c r="C13" s="51"/>
      <c r="D13" s="93"/>
      <c r="E13" s="93"/>
      <c r="F13" s="93"/>
      <c r="G13" s="50"/>
      <c r="H13" s="94"/>
      <c r="I13" s="89"/>
    </row>
    <row r="14" s="91" customFormat="1" ht="12.75" customHeight="1"/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I18" sqref="I18"/>
    </sheetView>
  </sheetViews>
  <sheetFormatPr defaultColWidth="6.875" defaultRowHeight="12.75" customHeight="1"/>
  <cols>
    <col min="1" max="3" width="4.25390625" style="23" customWidth="1"/>
    <col min="4" max="4" width="12.75390625" style="23" customWidth="1"/>
    <col min="5" max="5" width="69.25390625" style="23" customWidth="1"/>
    <col min="6" max="8" width="13.625" style="23" customWidth="1"/>
    <col min="9" max="245" width="8.00390625" style="23" customWidth="1"/>
    <col min="246" max="16384" width="6.875" style="23" customWidth="1"/>
  </cols>
  <sheetData>
    <row r="1" spans="1:3" ht="25.5" customHeight="1">
      <c r="A1" s="24"/>
      <c r="B1" s="24"/>
      <c r="C1" s="24"/>
    </row>
    <row r="2" spans="1:245" ht="19.5" customHeight="1">
      <c r="A2" s="25"/>
      <c r="B2" s="26"/>
      <c r="C2" s="26"/>
      <c r="D2" s="26"/>
      <c r="E2" s="26"/>
      <c r="F2" s="26"/>
      <c r="G2" s="26"/>
      <c r="H2" s="27" t="s">
        <v>342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</row>
    <row r="3" spans="1:245" ht="19.5" customHeight="1">
      <c r="A3" s="28" t="s">
        <v>343</v>
      </c>
      <c r="B3" s="28"/>
      <c r="C3" s="28"/>
      <c r="D3" s="28"/>
      <c r="E3" s="28"/>
      <c r="F3" s="28"/>
      <c r="G3" s="28"/>
      <c r="H3" s="28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</row>
    <row r="4" spans="1:245" ht="19.5" customHeight="1">
      <c r="A4" s="29" t="s">
        <v>1</v>
      </c>
      <c r="B4" s="29"/>
      <c r="C4" s="29"/>
      <c r="D4" s="29"/>
      <c r="E4" s="29"/>
      <c r="F4" s="30"/>
      <c r="G4" s="30"/>
      <c r="H4" s="31" t="s">
        <v>6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9.5" customHeight="1">
      <c r="A5" s="32" t="s">
        <v>37</v>
      </c>
      <c r="B5" s="32"/>
      <c r="C5" s="32"/>
      <c r="D5" s="33"/>
      <c r="E5" s="34"/>
      <c r="F5" s="35" t="s">
        <v>344</v>
      </c>
      <c r="G5" s="35"/>
      <c r="H5" s="35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</row>
    <row r="6" spans="1:245" ht="19.5" customHeight="1">
      <c r="A6" s="36" t="s">
        <v>48</v>
      </c>
      <c r="B6" s="37"/>
      <c r="C6" s="38"/>
      <c r="D6" s="39" t="s">
        <v>49</v>
      </c>
      <c r="E6" s="40" t="s">
        <v>111</v>
      </c>
      <c r="F6" s="41" t="s">
        <v>38</v>
      </c>
      <c r="G6" s="41" t="s">
        <v>107</v>
      </c>
      <c r="H6" s="35" t="s">
        <v>108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</row>
    <row r="7" spans="1:245" ht="19.5" customHeight="1">
      <c r="A7" s="42" t="s">
        <v>58</v>
      </c>
      <c r="B7" s="43" t="s">
        <v>59</v>
      </c>
      <c r="C7" s="44" t="s">
        <v>60</v>
      </c>
      <c r="D7" s="45"/>
      <c r="E7" s="46"/>
      <c r="F7" s="47"/>
      <c r="G7" s="47"/>
      <c r="H7" s="48"/>
      <c r="I7" s="61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</row>
    <row r="8" spans="1:245" ht="21" customHeight="1">
      <c r="A8" s="49"/>
      <c r="B8" s="49"/>
      <c r="C8" s="49"/>
      <c r="D8" s="49"/>
      <c r="E8" s="49"/>
      <c r="F8" s="50"/>
      <c r="G8" s="51"/>
      <c r="H8" s="50"/>
      <c r="I8" s="61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</row>
    <row r="9" spans="1:245" ht="21" customHeight="1">
      <c r="A9" s="49"/>
      <c r="B9" s="49"/>
      <c r="C9" s="49"/>
      <c r="D9" s="49"/>
      <c r="E9" s="49"/>
      <c r="F9" s="50"/>
      <c r="G9" s="51"/>
      <c r="H9" s="50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</row>
    <row r="10" spans="1:245" ht="21" customHeight="1">
      <c r="A10" s="49"/>
      <c r="B10" s="49"/>
      <c r="C10" s="49"/>
      <c r="D10" s="49"/>
      <c r="E10" s="49"/>
      <c r="F10" s="50"/>
      <c r="G10" s="51"/>
      <c r="H10" s="50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spans="1:245" ht="21" customHeight="1">
      <c r="A11" s="49"/>
      <c r="B11" s="49"/>
      <c r="C11" s="49"/>
      <c r="D11" s="49"/>
      <c r="E11" s="49"/>
      <c r="F11" s="50"/>
      <c r="G11" s="51"/>
      <c r="H11" s="50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spans="1:245" ht="21" customHeight="1">
      <c r="A12" s="49"/>
      <c r="B12" s="49"/>
      <c r="C12" s="49"/>
      <c r="D12" s="49"/>
      <c r="E12" s="49"/>
      <c r="F12" s="50"/>
      <c r="G12" s="51"/>
      <c r="H12" s="50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spans="1:245" ht="21" customHeight="1">
      <c r="A13" s="49"/>
      <c r="B13" s="49"/>
      <c r="C13" s="49"/>
      <c r="D13" s="49"/>
      <c r="E13" s="49"/>
      <c r="F13" s="50"/>
      <c r="G13" s="51"/>
      <c r="H13" s="50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spans="1:245" ht="21" customHeight="1">
      <c r="A14" s="49"/>
      <c r="B14" s="49"/>
      <c r="C14" s="49"/>
      <c r="D14" s="49"/>
      <c r="E14" s="49"/>
      <c r="F14" s="50"/>
      <c r="G14" s="51"/>
      <c r="H14" s="50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ht="21" customHeight="1">
      <c r="A15" s="49"/>
      <c r="B15" s="49"/>
      <c r="C15" s="49"/>
      <c r="D15" s="49"/>
      <c r="E15" s="49"/>
      <c r="F15" s="50"/>
      <c r="G15" s="51"/>
      <c r="H15" s="50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ht="21" customHeight="1">
      <c r="A16" s="49"/>
      <c r="B16" s="49"/>
      <c r="C16" s="49"/>
      <c r="D16" s="49"/>
      <c r="E16" s="49"/>
      <c r="F16" s="50"/>
      <c r="G16" s="51"/>
      <c r="H16" s="50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45" ht="21" customHeight="1">
      <c r="A17" s="49"/>
      <c r="B17" s="49"/>
      <c r="C17" s="49"/>
      <c r="D17" s="49"/>
      <c r="E17" s="49"/>
      <c r="F17" s="50"/>
      <c r="G17" s="51"/>
      <c r="H17" s="50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spans="1:245" ht="21" customHeight="1">
      <c r="A18" s="49"/>
      <c r="B18" s="49"/>
      <c r="C18" s="49"/>
      <c r="D18" s="49"/>
      <c r="E18" s="49"/>
      <c r="F18" s="50"/>
      <c r="G18" s="51"/>
      <c r="H18" s="50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spans="1:245" ht="21" customHeight="1">
      <c r="A19" s="49"/>
      <c r="B19" s="49"/>
      <c r="C19" s="49"/>
      <c r="D19" s="49"/>
      <c r="E19" s="49"/>
      <c r="F19" s="50"/>
      <c r="G19" s="51"/>
      <c r="H19" s="50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ht="21" customHeight="1">
      <c r="A20" s="49"/>
      <c r="B20" s="49"/>
      <c r="C20" s="49"/>
      <c r="D20" s="49"/>
      <c r="E20" s="49"/>
      <c r="F20" s="50"/>
      <c r="G20" s="51"/>
      <c r="H20" s="50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spans="1:245" ht="21" customHeight="1">
      <c r="A21" s="49"/>
      <c r="B21" s="49"/>
      <c r="C21" s="49"/>
      <c r="D21" s="49"/>
      <c r="E21" s="49"/>
      <c r="F21" s="50"/>
      <c r="G21" s="51"/>
      <c r="H21" s="50"/>
      <c r="I21" s="52"/>
      <c r="J21" s="6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ht="19.5" customHeight="1">
      <c r="A22" s="52"/>
      <c r="B22" s="52"/>
      <c r="C22" s="52"/>
      <c r="D22" s="53"/>
      <c r="E22" s="53"/>
      <c r="F22" s="53"/>
      <c r="G22" s="53"/>
      <c r="H22" s="5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spans="1:245" ht="19.5" customHeight="1">
      <c r="A23" s="52"/>
      <c r="B23" s="52"/>
      <c r="C23" s="52"/>
      <c r="D23" s="52"/>
      <c r="E23" s="52"/>
      <c r="F23" s="52"/>
      <c r="G23" s="52"/>
      <c r="H23" s="5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ht="19.5" customHeight="1">
      <c r="A24" s="52"/>
      <c r="B24" s="52"/>
      <c r="C24" s="52"/>
      <c r="D24" s="53"/>
      <c r="E24" s="53"/>
      <c r="F24" s="53"/>
      <c r="G24" s="53"/>
      <c r="H24" s="5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ht="19.5" customHeight="1">
      <c r="A25" s="52"/>
      <c r="B25" s="52"/>
      <c r="C25" s="52"/>
      <c r="D25" s="53"/>
      <c r="E25" s="53"/>
      <c r="F25" s="53"/>
      <c r="G25" s="53"/>
      <c r="H25" s="5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45" ht="19.5" customHeight="1">
      <c r="A26" s="52"/>
      <c r="B26" s="52"/>
      <c r="C26" s="52"/>
      <c r="D26" s="52"/>
      <c r="E26" s="52"/>
      <c r="F26" s="52"/>
      <c r="G26" s="52"/>
      <c r="H26" s="5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spans="1:245" ht="19.5" customHeight="1">
      <c r="A27" s="52"/>
      <c r="B27" s="52"/>
      <c r="C27" s="52"/>
      <c r="D27" s="53"/>
      <c r="E27" s="53"/>
      <c r="F27" s="53"/>
      <c r="G27" s="53"/>
      <c r="H27" s="5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spans="1:245" ht="19.5" customHeight="1">
      <c r="A28" s="52"/>
      <c r="B28" s="52"/>
      <c r="C28" s="52"/>
      <c r="D28" s="53"/>
      <c r="E28" s="53"/>
      <c r="F28" s="53"/>
      <c r="G28" s="53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spans="1:245" ht="19.5" customHeight="1">
      <c r="A29" s="52"/>
      <c r="B29" s="52"/>
      <c r="C29" s="52"/>
      <c r="D29" s="52"/>
      <c r="E29" s="52"/>
      <c r="F29" s="52"/>
      <c r="G29" s="52"/>
      <c r="H29" s="5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spans="1:245" ht="19.5" customHeight="1">
      <c r="A30" s="52"/>
      <c r="B30" s="52"/>
      <c r="C30" s="52"/>
      <c r="D30" s="53"/>
      <c r="E30" s="53"/>
      <c r="F30" s="53"/>
      <c r="G30" s="53"/>
      <c r="H30" s="5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spans="1:245" ht="19.5" customHeight="1">
      <c r="A31" s="52"/>
      <c r="B31" s="52"/>
      <c r="C31" s="52"/>
      <c r="D31" s="53"/>
      <c r="E31" s="53"/>
      <c r="F31" s="53"/>
      <c r="G31" s="53"/>
      <c r="H31" s="5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spans="1:245" ht="19.5" customHeight="1">
      <c r="A32" s="52"/>
      <c r="B32" s="52"/>
      <c r="C32" s="52"/>
      <c r="D32" s="52"/>
      <c r="E32" s="52"/>
      <c r="F32" s="52"/>
      <c r="G32" s="52"/>
      <c r="H32" s="5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spans="1:245" ht="19.5" customHeight="1">
      <c r="A33" s="52"/>
      <c r="B33" s="52"/>
      <c r="C33" s="52"/>
      <c r="D33" s="52"/>
      <c r="E33" s="54"/>
      <c r="F33" s="54"/>
      <c r="G33" s="54"/>
      <c r="H33" s="5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spans="1:245" ht="19.5" customHeight="1">
      <c r="A34" s="52"/>
      <c r="B34" s="52"/>
      <c r="C34" s="52"/>
      <c r="D34" s="52"/>
      <c r="E34" s="54"/>
      <c r="F34" s="54"/>
      <c r="G34" s="54"/>
      <c r="H34" s="5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spans="1:245" ht="19.5" customHeight="1">
      <c r="A35" s="52"/>
      <c r="B35" s="52"/>
      <c r="C35" s="52"/>
      <c r="D35" s="52"/>
      <c r="E35" s="52"/>
      <c r="F35" s="52"/>
      <c r="G35" s="52"/>
      <c r="H35" s="5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spans="1:245" ht="19.5" customHeight="1">
      <c r="A36" s="52"/>
      <c r="B36" s="52"/>
      <c r="C36" s="52"/>
      <c r="D36" s="52"/>
      <c r="E36" s="55"/>
      <c r="F36" s="55"/>
      <c r="G36" s="55"/>
      <c r="H36" s="5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</row>
    <row r="37" spans="1:245" ht="19.5" customHeight="1">
      <c r="A37" s="56"/>
      <c r="B37" s="56"/>
      <c r="C37" s="56"/>
      <c r="D37" s="56"/>
      <c r="E37" s="57"/>
      <c r="F37" s="57"/>
      <c r="G37" s="57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</row>
    <row r="38" spans="1:245" ht="19.5" customHeight="1">
      <c r="A38" s="58"/>
      <c r="B38" s="58"/>
      <c r="C38" s="58"/>
      <c r="D38" s="58"/>
      <c r="E38" s="58"/>
      <c r="F38" s="58"/>
      <c r="G38" s="58"/>
      <c r="H38" s="59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</row>
    <row r="39" spans="1:245" ht="19.5" customHeight="1">
      <c r="A39" s="56"/>
      <c r="B39" s="56"/>
      <c r="C39" s="56"/>
      <c r="D39" s="56"/>
      <c r="E39" s="56"/>
      <c r="F39" s="56"/>
      <c r="G39" s="56"/>
      <c r="H39" s="59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</row>
    <row r="40" spans="1:245" ht="19.5" customHeight="1">
      <c r="A40" s="60"/>
      <c r="B40" s="60"/>
      <c r="C40" s="60"/>
      <c r="D40" s="60"/>
      <c r="E40" s="60"/>
      <c r="F40" s="56"/>
      <c r="G40" s="56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</row>
    <row r="41" spans="1:245" ht="19.5" customHeight="1">
      <c r="A41" s="60"/>
      <c r="B41" s="60"/>
      <c r="C41" s="60"/>
      <c r="D41" s="60"/>
      <c r="E41" s="60"/>
      <c r="F41" s="56"/>
      <c r="G41" s="56"/>
      <c r="H41" s="59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</row>
    <row r="42" spans="1:245" ht="19.5" customHeight="1">
      <c r="A42" s="60"/>
      <c r="B42" s="60"/>
      <c r="C42" s="60"/>
      <c r="D42" s="60"/>
      <c r="E42" s="60"/>
      <c r="F42" s="56"/>
      <c r="G42" s="56"/>
      <c r="H42" s="5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</row>
    <row r="43" spans="1:245" ht="19.5" customHeight="1">
      <c r="A43" s="60"/>
      <c r="B43" s="60"/>
      <c r="C43" s="60"/>
      <c r="D43" s="60"/>
      <c r="E43" s="60"/>
      <c r="F43" s="56"/>
      <c r="G43" s="56"/>
      <c r="H43" s="59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</row>
    <row r="44" spans="1:245" ht="19.5" customHeight="1">
      <c r="A44" s="60"/>
      <c r="B44" s="60"/>
      <c r="C44" s="60"/>
      <c r="D44" s="60"/>
      <c r="E44" s="60"/>
      <c r="F44" s="56"/>
      <c r="G44" s="56"/>
      <c r="H44" s="59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</row>
    <row r="45" spans="1:245" ht="19.5" customHeight="1">
      <c r="A45" s="60"/>
      <c r="B45" s="60"/>
      <c r="C45" s="60"/>
      <c r="D45" s="60"/>
      <c r="E45" s="60"/>
      <c r="F45" s="56"/>
      <c r="G45" s="56"/>
      <c r="H45" s="59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</row>
    <row r="46" spans="1:245" ht="19.5" customHeight="1">
      <c r="A46" s="60"/>
      <c r="B46" s="60"/>
      <c r="C46" s="60"/>
      <c r="D46" s="60"/>
      <c r="E46" s="60"/>
      <c r="F46" s="56"/>
      <c r="G46" s="56"/>
      <c r="H46" s="59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</row>
    <row r="47" spans="1:245" ht="19.5" customHeight="1">
      <c r="A47" s="60"/>
      <c r="B47" s="60"/>
      <c r="C47" s="60"/>
      <c r="D47" s="60"/>
      <c r="E47" s="60"/>
      <c r="F47" s="56"/>
      <c r="G47" s="56"/>
      <c r="H47" s="59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</row>
    <row r="48" spans="1:245" ht="19.5" customHeight="1">
      <c r="A48" s="60"/>
      <c r="B48" s="60"/>
      <c r="C48" s="60"/>
      <c r="D48" s="60"/>
      <c r="E48" s="60"/>
      <c r="F48" s="56"/>
      <c r="G48" s="56"/>
      <c r="H48" s="59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</row>
    <row r="49" spans="1:245" ht="19.5" customHeight="1">
      <c r="A49" s="60"/>
      <c r="B49" s="60"/>
      <c r="C49" s="60"/>
      <c r="D49" s="60"/>
      <c r="E49" s="60"/>
      <c r="F49" s="56"/>
      <c r="G49" s="56"/>
      <c r="H49" s="59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14" sqref="D14"/>
    </sheetView>
  </sheetViews>
  <sheetFormatPr defaultColWidth="6.875" defaultRowHeight="12.75" customHeight="1"/>
  <cols>
    <col min="1" max="1" width="13.75390625" style="23" customWidth="1"/>
    <col min="2" max="2" width="32.00390625" style="23" customWidth="1"/>
    <col min="3" max="4" width="13.50390625" style="23" customWidth="1"/>
    <col min="5" max="7" width="14.00390625" style="23" customWidth="1"/>
    <col min="8" max="8" width="13.50390625" style="23" customWidth="1"/>
    <col min="9" max="9" width="6.50390625" style="23" customWidth="1"/>
    <col min="10" max="16384" width="6.875" style="23" customWidth="1"/>
  </cols>
  <sheetData>
    <row r="1" ht="22.5" customHeight="1">
      <c r="A1" s="63"/>
    </row>
    <row r="2" spans="1:9" ht="19.5" customHeight="1">
      <c r="A2" s="64"/>
      <c r="B2" s="64"/>
      <c r="C2" s="64"/>
      <c r="D2" s="64"/>
      <c r="E2" s="65"/>
      <c r="F2" s="64"/>
      <c r="G2" s="64"/>
      <c r="H2" s="66" t="s">
        <v>345</v>
      </c>
      <c r="I2" s="88"/>
    </row>
    <row r="3" spans="1:9" ht="25.5" customHeight="1">
      <c r="A3" s="28" t="s">
        <v>346</v>
      </c>
      <c r="B3" s="28"/>
      <c r="C3" s="28"/>
      <c r="D3" s="28"/>
      <c r="E3" s="28"/>
      <c r="F3" s="28"/>
      <c r="G3" s="28"/>
      <c r="H3" s="28"/>
      <c r="I3" s="88"/>
    </row>
    <row r="4" spans="1:9" ht="19.5" customHeight="1">
      <c r="A4" s="30" t="s">
        <v>1</v>
      </c>
      <c r="B4" s="67"/>
      <c r="C4" s="67"/>
      <c r="D4" s="67"/>
      <c r="E4" s="67"/>
      <c r="F4" s="67"/>
      <c r="G4" s="67"/>
      <c r="H4" s="31" t="s">
        <v>6</v>
      </c>
      <c r="I4" s="88"/>
    </row>
    <row r="5" spans="1:9" ht="19.5" customHeight="1">
      <c r="A5" s="40" t="s">
        <v>336</v>
      </c>
      <c r="B5" s="40" t="s">
        <v>337</v>
      </c>
      <c r="C5" s="35" t="s">
        <v>338</v>
      </c>
      <c r="D5" s="35"/>
      <c r="E5" s="35"/>
      <c r="F5" s="35"/>
      <c r="G5" s="35"/>
      <c r="H5" s="35"/>
      <c r="I5" s="88"/>
    </row>
    <row r="6" spans="1:9" ht="19.5" customHeight="1">
      <c r="A6" s="40"/>
      <c r="B6" s="40"/>
      <c r="C6" s="68" t="s">
        <v>38</v>
      </c>
      <c r="D6" s="69" t="s">
        <v>189</v>
      </c>
      <c r="E6" s="70" t="s">
        <v>339</v>
      </c>
      <c r="F6" s="71"/>
      <c r="G6" s="71"/>
      <c r="H6" s="72" t="s">
        <v>194</v>
      </c>
      <c r="I6" s="88"/>
    </row>
    <row r="7" spans="1:9" ht="33.75" customHeight="1">
      <c r="A7" s="46"/>
      <c r="B7" s="46"/>
      <c r="C7" s="73"/>
      <c r="D7" s="47"/>
      <c r="E7" s="74" t="s">
        <v>53</v>
      </c>
      <c r="F7" s="75" t="s">
        <v>340</v>
      </c>
      <c r="G7" s="76" t="s">
        <v>341</v>
      </c>
      <c r="H7" s="77"/>
      <c r="I7" s="88"/>
    </row>
    <row r="8" spans="1:9" ht="19.5" customHeight="1">
      <c r="A8" s="78"/>
      <c r="B8" s="78"/>
      <c r="C8" s="50"/>
      <c r="D8" s="50"/>
      <c r="E8" s="50"/>
      <c r="F8" s="50"/>
      <c r="G8" s="50"/>
      <c r="H8" s="50"/>
      <c r="I8" s="89"/>
    </row>
    <row r="9" spans="1:9" ht="19.5" customHeight="1">
      <c r="A9" s="79"/>
      <c r="B9" s="79"/>
      <c r="C9" s="79"/>
      <c r="D9" s="79"/>
      <c r="E9" s="80"/>
      <c r="F9" s="79"/>
      <c r="G9" s="79"/>
      <c r="H9" s="81"/>
      <c r="I9" s="88"/>
    </row>
    <row r="10" spans="1:9" ht="19.5" customHeight="1">
      <c r="A10" s="79"/>
      <c r="B10" s="79"/>
      <c r="C10" s="79"/>
      <c r="D10" s="79"/>
      <c r="E10" s="80"/>
      <c r="F10" s="82"/>
      <c r="G10" s="82"/>
      <c r="H10" s="81"/>
      <c r="I10" s="86"/>
    </row>
    <row r="11" spans="1:9" ht="19.5" customHeight="1">
      <c r="A11" s="79"/>
      <c r="B11" s="79"/>
      <c r="C11" s="79"/>
      <c r="D11" s="79"/>
      <c r="E11" s="83"/>
      <c r="F11" s="79"/>
      <c r="G11" s="79"/>
      <c r="H11" s="81"/>
      <c r="I11" s="86"/>
    </row>
    <row r="12" spans="1:9" ht="19.5" customHeight="1">
      <c r="A12" s="79"/>
      <c r="B12" s="79"/>
      <c r="C12" s="79"/>
      <c r="D12" s="79"/>
      <c r="E12" s="83"/>
      <c r="F12" s="79"/>
      <c r="G12" s="79"/>
      <c r="H12" s="81"/>
      <c r="I12" s="86"/>
    </row>
    <row r="13" spans="1:9" ht="19.5" customHeight="1">
      <c r="A13" s="79"/>
      <c r="B13" s="79"/>
      <c r="C13" s="79"/>
      <c r="D13" s="79"/>
      <c r="E13" s="80"/>
      <c r="F13" s="79"/>
      <c r="G13" s="79"/>
      <c r="H13" s="81"/>
      <c r="I13" s="86"/>
    </row>
    <row r="14" spans="1:9" ht="19.5" customHeight="1">
      <c r="A14" s="79"/>
      <c r="B14" s="79"/>
      <c r="C14" s="79"/>
      <c r="D14" s="79"/>
      <c r="E14" s="80"/>
      <c r="F14" s="79"/>
      <c r="G14" s="79"/>
      <c r="H14" s="81"/>
      <c r="I14" s="86"/>
    </row>
    <row r="15" spans="1:9" ht="19.5" customHeight="1">
      <c r="A15" s="79"/>
      <c r="B15" s="79"/>
      <c r="C15" s="79"/>
      <c r="D15" s="79"/>
      <c r="E15" s="83"/>
      <c r="F15" s="79"/>
      <c r="G15" s="79"/>
      <c r="H15" s="81"/>
      <c r="I15" s="86"/>
    </row>
    <row r="16" spans="1:9" ht="19.5" customHeight="1">
      <c r="A16" s="79"/>
      <c r="B16" s="79"/>
      <c r="C16" s="79"/>
      <c r="D16" s="79"/>
      <c r="E16" s="83"/>
      <c r="F16" s="79"/>
      <c r="G16" s="79"/>
      <c r="H16" s="81"/>
      <c r="I16" s="86"/>
    </row>
    <row r="17" spans="1:9" ht="19.5" customHeight="1">
      <c r="A17" s="79"/>
      <c r="B17" s="79"/>
      <c r="C17" s="79"/>
      <c r="D17" s="79"/>
      <c r="E17" s="80"/>
      <c r="F17" s="79"/>
      <c r="G17" s="79"/>
      <c r="H17" s="81"/>
      <c r="I17" s="86"/>
    </row>
    <row r="18" spans="1:9" ht="19.5" customHeight="1">
      <c r="A18" s="79"/>
      <c r="B18" s="79"/>
      <c r="C18" s="79"/>
      <c r="D18" s="79"/>
      <c r="E18" s="80"/>
      <c r="F18" s="79"/>
      <c r="G18" s="79"/>
      <c r="H18" s="81"/>
      <c r="I18" s="86"/>
    </row>
    <row r="19" spans="1:9" ht="19.5" customHeight="1">
      <c r="A19" s="79"/>
      <c r="B19" s="79"/>
      <c r="C19" s="79"/>
      <c r="D19" s="79"/>
      <c r="E19" s="84"/>
      <c r="F19" s="79"/>
      <c r="G19" s="79"/>
      <c r="H19" s="81"/>
      <c r="I19" s="86"/>
    </row>
    <row r="20" spans="1:9" ht="19.5" customHeight="1">
      <c r="A20" s="79"/>
      <c r="B20" s="79"/>
      <c r="C20" s="79"/>
      <c r="D20" s="79"/>
      <c r="E20" s="83"/>
      <c r="F20" s="79"/>
      <c r="G20" s="79"/>
      <c r="H20" s="81"/>
      <c r="I20" s="86"/>
    </row>
    <row r="21" spans="1:9" ht="19.5" customHeight="1">
      <c r="A21" s="83"/>
      <c r="B21" s="83"/>
      <c r="C21" s="83"/>
      <c r="D21" s="83"/>
      <c r="E21" s="83"/>
      <c r="F21" s="79"/>
      <c r="G21" s="79"/>
      <c r="H21" s="81"/>
      <c r="I21" s="86"/>
    </row>
    <row r="22" spans="1:9" ht="19.5" customHeight="1">
      <c r="A22" s="81"/>
      <c r="B22" s="81"/>
      <c r="C22" s="81"/>
      <c r="D22" s="81"/>
      <c r="E22" s="85"/>
      <c r="F22" s="81"/>
      <c r="G22" s="81"/>
      <c r="H22" s="81"/>
      <c r="I22" s="86"/>
    </row>
    <row r="23" spans="1:9" ht="19.5" customHeight="1">
      <c r="A23" s="81"/>
      <c r="B23" s="81"/>
      <c r="C23" s="81"/>
      <c r="D23" s="81"/>
      <c r="E23" s="85"/>
      <c r="F23" s="81"/>
      <c r="G23" s="81"/>
      <c r="H23" s="81"/>
      <c r="I23" s="86"/>
    </row>
    <row r="24" spans="1:9" ht="19.5" customHeight="1">
      <c r="A24" s="81"/>
      <c r="B24" s="81"/>
      <c r="C24" s="81"/>
      <c r="D24" s="81"/>
      <c r="E24" s="85"/>
      <c r="F24" s="81"/>
      <c r="G24" s="81"/>
      <c r="H24" s="81"/>
      <c r="I24" s="86"/>
    </row>
    <row r="25" spans="1:9" ht="19.5" customHeight="1">
      <c r="A25" s="81"/>
      <c r="B25" s="81"/>
      <c r="C25" s="81"/>
      <c r="D25" s="81"/>
      <c r="E25" s="85"/>
      <c r="F25" s="81"/>
      <c r="G25" s="81"/>
      <c r="H25" s="81"/>
      <c r="I25" s="86"/>
    </row>
    <row r="26" spans="1:9" ht="19.5" customHeight="1">
      <c r="A26" s="86"/>
      <c r="B26" s="86"/>
      <c r="C26" s="86"/>
      <c r="D26" s="86"/>
      <c r="E26" s="87"/>
      <c r="F26" s="86"/>
      <c r="G26" s="86"/>
      <c r="H26" s="86"/>
      <c r="I26" s="86"/>
    </row>
    <row r="27" spans="1:9" ht="19.5" customHeight="1">
      <c r="A27" s="86"/>
      <c r="B27" s="86"/>
      <c r="C27" s="86"/>
      <c r="D27" s="86"/>
      <c r="E27" s="87"/>
      <c r="F27" s="86"/>
      <c r="G27" s="86"/>
      <c r="H27" s="86"/>
      <c r="I27" s="86"/>
    </row>
    <row r="28" spans="1:9" ht="19.5" customHeight="1">
      <c r="A28" s="86"/>
      <c r="B28" s="86"/>
      <c r="C28" s="86"/>
      <c r="D28" s="86"/>
      <c r="E28" s="87"/>
      <c r="F28" s="86"/>
      <c r="G28" s="86"/>
      <c r="H28" s="86"/>
      <c r="I28" s="86"/>
    </row>
    <row r="29" spans="1:9" ht="19.5" customHeight="1">
      <c r="A29" s="86"/>
      <c r="B29" s="86"/>
      <c r="C29" s="86"/>
      <c r="D29" s="86"/>
      <c r="E29" s="87"/>
      <c r="F29" s="86"/>
      <c r="G29" s="86"/>
      <c r="H29" s="86"/>
      <c r="I29" s="86"/>
    </row>
    <row r="30" spans="1:9" ht="19.5" customHeight="1">
      <c r="A30" s="86"/>
      <c r="B30" s="86"/>
      <c r="C30" s="86"/>
      <c r="D30" s="86"/>
      <c r="E30" s="87"/>
      <c r="F30" s="86"/>
      <c r="G30" s="86"/>
      <c r="H30" s="86"/>
      <c r="I30" s="86"/>
    </row>
    <row r="31" spans="1:9" ht="19.5" customHeight="1">
      <c r="A31" s="86"/>
      <c r="B31" s="86"/>
      <c r="C31" s="86"/>
      <c r="D31" s="86"/>
      <c r="E31" s="87"/>
      <c r="F31" s="86"/>
      <c r="G31" s="86"/>
      <c r="H31" s="86"/>
      <c r="I31" s="86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00000000000001" bottom="1" header="0.5" footer="0.5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11" sqref="E11"/>
    </sheetView>
  </sheetViews>
  <sheetFormatPr defaultColWidth="6.875" defaultRowHeight="12.75" customHeight="1"/>
  <cols>
    <col min="1" max="3" width="4.625" style="23" customWidth="1"/>
    <col min="4" max="4" width="12.75390625" style="23" customWidth="1"/>
    <col min="5" max="5" width="69.25390625" style="23" customWidth="1"/>
    <col min="6" max="8" width="14.75390625" style="23" customWidth="1"/>
    <col min="9" max="245" width="8.00390625" style="23" customWidth="1"/>
    <col min="246" max="16384" width="6.875" style="23" customWidth="1"/>
  </cols>
  <sheetData>
    <row r="1" spans="1:3" ht="19.5" customHeight="1">
      <c r="A1" s="24"/>
      <c r="B1" s="24"/>
      <c r="C1" s="24"/>
    </row>
    <row r="2" spans="1:245" ht="19.5" customHeight="1">
      <c r="A2" s="25"/>
      <c r="B2" s="26"/>
      <c r="C2" s="26"/>
      <c r="D2" s="26"/>
      <c r="E2" s="26"/>
      <c r="F2" s="26"/>
      <c r="G2" s="26"/>
      <c r="H2" s="27" t="s">
        <v>347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</row>
    <row r="3" spans="1:245" ht="19.5" customHeight="1">
      <c r="A3" s="28" t="s">
        <v>348</v>
      </c>
      <c r="B3" s="28"/>
      <c r="C3" s="28"/>
      <c r="D3" s="28"/>
      <c r="E3" s="28"/>
      <c r="F3" s="28"/>
      <c r="G3" s="28"/>
      <c r="H3" s="28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</row>
    <row r="4" spans="1:245" ht="19.5" customHeight="1">
      <c r="A4" s="29" t="s">
        <v>1</v>
      </c>
      <c r="B4" s="29"/>
      <c r="C4" s="29"/>
      <c r="D4" s="29"/>
      <c r="E4" s="29"/>
      <c r="F4" s="30"/>
      <c r="G4" s="30"/>
      <c r="H4" s="31" t="s">
        <v>6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9.5" customHeight="1">
      <c r="A5" s="32" t="s">
        <v>37</v>
      </c>
      <c r="B5" s="32"/>
      <c r="C5" s="32"/>
      <c r="D5" s="33"/>
      <c r="E5" s="34"/>
      <c r="F5" s="35" t="s">
        <v>349</v>
      </c>
      <c r="G5" s="35"/>
      <c r="H5" s="35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</row>
    <row r="6" spans="1:245" ht="19.5" customHeight="1">
      <c r="A6" s="36" t="s">
        <v>48</v>
      </c>
      <c r="B6" s="37"/>
      <c r="C6" s="38"/>
      <c r="D6" s="39" t="s">
        <v>49</v>
      </c>
      <c r="E6" s="40" t="s">
        <v>111</v>
      </c>
      <c r="F6" s="41" t="s">
        <v>38</v>
      </c>
      <c r="G6" s="41" t="s">
        <v>107</v>
      </c>
      <c r="H6" s="35" t="s">
        <v>108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</row>
    <row r="7" spans="1:245" ht="19.5" customHeight="1">
      <c r="A7" s="42" t="s">
        <v>58</v>
      </c>
      <c r="B7" s="43" t="s">
        <v>59</v>
      </c>
      <c r="C7" s="44" t="s">
        <v>60</v>
      </c>
      <c r="D7" s="45"/>
      <c r="E7" s="46"/>
      <c r="F7" s="47"/>
      <c r="G7" s="47"/>
      <c r="H7" s="48"/>
      <c r="I7" s="61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</row>
    <row r="8" spans="1:245" ht="24" customHeight="1">
      <c r="A8" s="49"/>
      <c r="B8" s="49"/>
      <c r="C8" s="49"/>
      <c r="D8" s="49"/>
      <c r="E8" s="49"/>
      <c r="F8" s="50"/>
      <c r="G8" s="51"/>
      <c r="H8" s="50"/>
      <c r="I8" s="61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</row>
    <row r="9" spans="1:245" ht="24" customHeight="1">
      <c r="A9" s="49"/>
      <c r="B9" s="49"/>
      <c r="C9" s="49"/>
      <c r="D9" s="49"/>
      <c r="E9" s="49"/>
      <c r="F9" s="50"/>
      <c r="G9" s="51"/>
      <c r="H9" s="50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</row>
    <row r="10" spans="1:245" ht="24" customHeight="1">
      <c r="A10" s="49"/>
      <c r="B10" s="49"/>
      <c r="C10" s="49"/>
      <c r="D10" s="49"/>
      <c r="E10" s="49"/>
      <c r="F10" s="50"/>
      <c r="G10" s="51"/>
      <c r="H10" s="50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spans="1:245" ht="24" customHeight="1">
      <c r="A11" s="49"/>
      <c r="B11" s="49"/>
      <c r="C11" s="49"/>
      <c r="D11" s="49"/>
      <c r="E11" s="49"/>
      <c r="F11" s="50"/>
      <c r="G11" s="51"/>
      <c r="H11" s="50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spans="1:245" ht="24" customHeight="1">
      <c r="A12" s="49"/>
      <c r="B12" s="49"/>
      <c r="C12" s="49"/>
      <c r="D12" s="49"/>
      <c r="E12" s="49"/>
      <c r="F12" s="50"/>
      <c r="G12" s="51"/>
      <c r="H12" s="50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spans="1:245" ht="24" customHeight="1">
      <c r="A13" s="49"/>
      <c r="B13" s="49"/>
      <c r="C13" s="49"/>
      <c r="D13" s="49"/>
      <c r="E13" s="49"/>
      <c r="F13" s="50"/>
      <c r="G13" s="51"/>
      <c r="H13" s="50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spans="1:245" ht="24" customHeight="1">
      <c r="A14" s="49"/>
      <c r="B14" s="49"/>
      <c r="C14" s="49"/>
      <c r="D14" s="49"/>
      <c r="E14" s="49"/>
      <c r="F14" s="50"/>
      <c r="G14" s="51"/>
      <c r="H14" s="50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ht="24" customHeight="1">
      <c r="A15" s="49"/>
      <c r="B15" s="49"/>
      <c r="C15" s="49"/>
      <c r="D15" s="49"/>
      <c r="E15" s="49"/>
      <c r="F15" s="50"/>
      <c r="G15" s="51"/>
      <c r="H15" s="50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ht="24" customHeight="1">
      <c r="A16" s="49"/>
      <c r="B16" s="49"/>
      <c r="C16" s="49"/>
      <c r="D16" s="49"/>
      <c r="E16" s="49"/>
      <c r="F16" s="50"/>
      <c r="G16" s="51"/>
      <c r="H16" s="50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45" ht="24" customHeight="1">
      <c r="A17" s="49"/>
      <c r="B17" s="49"/>
      <c r="C17" s="49"/>
      <c r="D17" s="49"/>
      <c r="E17" s="49"/>
      <c r="F17" s="50"/>
      <c r="G17" s="51"/>
      <c r="H17" s="50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spans="1:245" ht="24" customHeight="1">
      <c r="A18" s="49"/>
      <c r="B18" s="49"/>
      <c r="C18" s="49"/>
      <c r="D18" s="49"/>
      <c r="E18" s="49"/>
      <c r="F18" s="50"/>
      <c r="G18" s="51"/>
      <c r="H18" s="50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spans="1:245" ht="24" customHeight="1">
      <c r="A19" s="49"/>
      <c r="B19" s="49"/>
      <c r="C19" s="49"/>
      <c r="D19" s="49"/>
      <c r="E19" s="49"/>
      <c r="F19" s="50"/>
      <c r="G19" s="51"/>
      <c r="H19" s="50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ht="24" customHeight="1">
      <c r="A20" s="49"/>
      <c r="B20" s="49"/>
      <c r="C20" s="49"/>
      <c r="D20" s="49"/>
      <c r="E20" s="49"/>
      <c r="F20" s="50"/>
      <c r="G20" s="51"/>
      <c r="H20" s="50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spans="1:245" ht="24" customHeight="1">
      <c r="A21" s="49"/>
      <c r="B21" s="49"/>
      <c r="C21" s="49"/>
      <c r="D21" s="49"/>
      <c r="E21" s="49"/>
      <c r="F21" s="50"/>
      <c r="G21" s="51"/>
      <c r="H21" s="50"/>
      <c r="I21" s="52"/>
      <c r="J21" s="6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ht="24" customHeight="1">
      <c r="A22" s="49"/>
      <c r="B22" s="49"/>
      <c r="C22" s="49"/>
      <c r="D22" s="49"/>
      <c r="E22" s="49"/>
      <c r="F22" s="50"/>
      <c r="G22" s="51"/>
      <c r="H22" s="50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spans="1:245" ht="24" customHeight="1">
      <c r="A23" s="49"/>
      <c r="B23" s="49"/>
      <c r="C23" s="49"/>
      <c r="D23" s="49"/>
      <c r="E23" s="49"/>
      <c r="F23" s="50"/>
      <c r="G23" s="51"/>
      <c r="H23" s="50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ht="24" customHeight="1">
      <c r="A24" s="49"/>
      <c r="B24" s="49"/>
      <c r="C24" s="49"/>
      <c r="D24" s="49"/>
      <c r="E24" s="49"/>
      <c r="F24" s="50"/>
      <c r="G24" s="51"/>
      <c r="H24" s="50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ht="19.5" customHeight="1">
      <c r="A25" s="52"/>
      <c r="B25" s="52"/>
      <c r="C25" s="52"/>
      <c r="D25" s="53"/>
      <c r="E25" s="53"/>
      <c r="F25" s="53"/>
      <c r="G25" s="53"/>
      <c r="H25" s="5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45" ht="19.5" customHeight="1">
      <c r="A26" s="52"/>
      <c r="B26" s="52"/>
      <c r="C26" s="52"/>
      <c r="D26" s="52"/>
      <c r="E26" s="52"/>
      <c r="F26" s="52"/>
      <c r="G26" s="52"/>
      <c r="H26" s="5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spans="1:245" ht="19.5" customHeight="1">
      <c r="A27" s="52"/>
      <c r="B27" s="52"/>
      <c r="C27" s="52"/>
      <c r="D27" s="53"/>
      <c r="E27" s="53"/>
      <c r="F27" s="53"/>
      <c r="G27" s="53"/>
      <c r="H27" s="5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spans="1:245" ht="19.5" customHeight="1">
      <c r="A28" s="52"/>
      <c r="B28" s="52"/>
      <c r="C28" s="52"/>
      <c r="D28" s="53"/>
      <c r="E28" s="53"/>
      <c r="F28" s="53"/>
      <c r="G28" s="53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spans="1:245" ht="19.5" customHeight="1">
      <c r="A29" s="52"/>
      <c r="B29" s="52"/>
      <c r="C29" s="52"/>
      <c r="D29" s="52"/>
      <c r="E29" s="52"/>
      <c r="F29" s="52"/>
      <c r="G29" s="52"/>
      <c r="H29" s="5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spans="1:245" ht="19.5" customHeight="1">
      <c r="A30" s="52"/>
      <c r="B30" s="52"/>
      <c r="C30" s="52"/>
      <c r="D30" s="53"/>
      <c r="E30" s="53"/>
      <c r="F30" s="53"/>
      <c r="G30" s="53"/>
      <c r="H30" s="5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spans="1:245" ht="19.5" customHeight="1">
      <c r="A31" s="52"/>
      <c r="B31" s="52"/>
      <c r="C31" s="52"/>
      <c r="D31" s="53"/>
      <c r="E31" s="53"/>
      <c r="F31" s="53"/>
      <c r="G31" s="53"/>
      <c r="H31" s="5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spans="1:245" ht="19.5" customHeight="1">
      <c r="A32" s="52"/>
      <c r="B32" s="52"/>
      <c r="C32" s="52"/>
      <c r="D32" s="52"/>
      <c r="E32" s="52"/>
      <c r="F32" s="52"/>
      <c r="G32" s="52"/>
      <c r="H32" s="5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spans="1:245" ht="19.5" customHeight="1">
      <c r="A33" s="52"/>
      <c r="B33" s="52"/>
      <c r="C33" s="52"/>
      <c r="D33" s="52"/>
      <c r="E33" s="54"/>
      <c r="F33" s="54"/>
      <c r="G33" s="54"/>
      <c r="H33" s="5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spans="1:245" ht="19.5" customHeight="1">
      <c r="A34" s="52"/>
      <c r="B34" s="52"/>
      <c r="C34" s="52"/>
      <c r="D34" s="52"/>
      <c r="E34" s="54"/>
      <c r="F34" s="54"/>
      <c r="G34" s="54"/>
      <c r="H34" s="5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spans="1:245" ht="19.5" customHeight="1">
      <c r="A35" s="52"/>
      <c r="B35" s="52"/>
      <c r="C35" s="52"/>
      <c r="D35" s="52"/>
      <c r="E35" s="52"/>
      <c r="F35" s="52"/>
      <c r="G35" s="52"/>
      <c r="H35" s="5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spans="1:245" ht="19.5" customHeight="1">
      <c r="A36" s="52"/>
      <c r="B36" s="52"/>
      <c r="C36" s="52"/>
      <c r="D36" s="52"/>
      <c r="E36" s="55"/>
      <c r="F36" s="55"/>
      <c r="G36" s="55"/>
      <c r="H36" s="5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</row>
    <row r="37" spans="1:245" ht="19.5" customHeight="1">
      <c r="A37" s="56"/>
      <c r="B37" s="56"/>
      <c r="C37" s="56"/>
      <c r="D37" s="56"/>
      <c r="E37" s="57"/>
      <c r="F37" s="57"/>
      <c r="G37" s="57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</row>
    <row r="38" spans="1:245" ht="19.5" customHeight="1">
      <c r="A38" s="58"/>
      <c r="B38" s="58"/>
      <c r="C38" s="58"/>
      <c r="D38" s="58"/>
      <c r="E38" s="58"/>
      <c r="F38" s="58"/>
      <c r="G38" s="58"/>
      <c r="H38" s="59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</row>
    <row r="39" spans="1:245" ht="19.5" customHeight="1">
      <c r="A39" s="56"/>
      <c r="B39" s="56"/>
      <c r="C39" s="56"/>
      <c r="D39" s="56"/>
      <c r="E39" s="56"/>
      <c r="F39" s="56"/>
      <c r="G39" s="56"/>
      <c r="H39" s="59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</row>
    <row r="40" spans="1:245" ht="19.5" customHeight="1">
      <c r="A40" s="60"/>
      <c r="B40" s="60"/>
      <c r="C40" s="60"/>
      <c r="D40" s="60"/>
      <c r="E40" s="60"/>
      <c r="F40" s="56"/>
      <c r="G40" s="56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</row>
    <row r="41" spans="1:245" ht="19.5" customHeight="1">
      <c r="A41" s="60"/>
      <c r="B41" s="60"/>
      <c r="C41" s="60"/>
      <c r="D41" s="60"/>
      <c r="E41" s="60"/>
      <c r="F41" s="56"/>
      <c r="G41" s="56"/>
      <c r="H41" s="59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</row>
    <row r="42" spans="1:245" ht="19.5" customHeight="1">
      <c r="A42" s="60"/>
      <c r="B42" s="60"/>
      <c r="C42" s="60"/>
      <c r="D42" s="60"/>
      <c r="E42" s="60"/>
      <c r="F42" s="56"/>
      <c r="G42" s="56"/>
      <c r="H42" s="5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</row>
    <row r="43" spans="1:245" ht="19.5" customHeight="1">
      <c r="A43" s="60"/>
      <c r="B43" s="60"/>
      <c r="C43" s="60"/>
      <c r="D43" s="60"/>
      <c r="E43" s="60"/>
      <c r="F43" s="56"/>
      <c r="G43" s="56"/>
      <c r="H43" s="59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</row>
    <row r="44" spans="1:245" ht="19.5" customHeight="1">
      <c r="A44" s="60"/>
      <c r="B44" s="60"/>
      <c r="C44" s="60"/>
      <c r="D44" s="60"/>
      <c r="E44" s="60"/>
      <c r="F44" s="56"/>
      <c r="G44" s="56"/>
      <c r="H44" s="59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</row>
    <row r="45" spans="1:245" ht="19.5" customHeight="1">
      <c r="A45" s="60"/>
      <c r="B45" s="60"/>
      <c r="C45" s="60"/>
      <c r="D45" s="60"/>
      <c r="E45" s="60"/>
      <c r="F45" s="56"/>
      <c r="G45" s="56"/>
      <c r="H45" s="59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</row>
    <row r="46" spans="1:245" ht="19.5" customHeight="1">
      <c r="A46" s="60"/>
      <c r="B46" s="60"/>
      <c r="C46" s="60"/>
      <c r="D46" s="60"/>
      <c r="E46" s="60"/>
      <c r="F46" s="56"/>
      <c r="G46" s="56"/>
      <c r="H46" s="59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</row>
    <row r="47" spans="1:245" ht="19.5" customHeight="1">
      <c r="A47" s="60"/>
      <c r="B47" s="60"/>
      <c r="C47" s="60"/>
      <c r="D47" s="60"/>
      <c r="E47" s="60"/>
      <c r="F47" s="56"/>
      <c r="G47" s="56"/>
      <c r="H47" s="59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</row>
    <row r="48" spans="1:245" ht="19.5" customHeight="1">
      <c r="A48" s="60"/>
      <c r="B48" s="60"/>
      <c r="C48" s="60"/>
      <c r="D48" s="60"/>
      <c r="E48" s="60"/>
      <c r="F48" s="56"/>
      <c r="G48" s="56"/>
      <c r="H48" s="59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</row>
    <row r="49" spans="1:245" ht="19.5" customHeight="1">
      <c r="A49" s="60"/>
      <c r="B49" s="60"/>
      <c r="C49" s="60"/>
      <c r="D49" s="60"/>
      <c r="E49" s="60"/>
      <c r="F49" s="56"/>
      <c r="G49" s="56"/>
      <c r="H49" s="59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00000000000001" bottom="0.67" header="0.5" footer="0.5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6"/>
  <sheetViews>
    <sheetView zoomScaleSheetLayoutView="100" workbookViewId="0" topLeftCell="A1">
      <selection activeCell="T12" sqref="T12"/>
    </sheetView>
  </sheetViews>
  <sheetFormatPr defaultColWidth="7.875" defaultRowHeight="14.25"/>
  <cols>
    <col min="1" max="1" width="22.50390625" style="3" customWidth="1"/>
    <col min="2" max="4" width="8.375" style="2" customWidth="1"/>
    <col min="5" max="5" width="22.50390625" style="3" customWidth="1"/>
    <col min="6" max="6" width="12.00390625" style="2" hidden="1" customWidth="1"/>
    <col min="7" max="7" width="22.50390625" style="3" customWidth="1"/>
    <col min="8" max="8" width="12.00390625" style="3" customWidth="1"/>
    <col min="9" max="9" width="12.00390625" style="4" hidden="1" customWidth="1"/>
    <col min="10" max="10" width="22.50390625" style="5" customWidth="1"/>
    <col min="11" max="11" width="12.00390625" style="5" customWidth="1"/>
    <col min="12" max="12" width="12.00390625" style="4" hidden="1" customWidth="1"/>
    <col min="13" max="13" width="18.875" style="5" customWidth="1"/>
    <col min="14" max="14" width="10.75390625" style="5" customWidth="1"/>
    <col min="15" max="16384" width="8.00390625" style="2" customWidth="1"/>
  </cols>
  <sheetData>
    <row r="1" spans="1:14" s="1" customFormat="1" ht="30" customHeight="1">
      <c r="A1" s="6" t="s">
        <v>350</v>
      </c>
      <c r="B1" s="2"/>
      <c r="C1" s="2"/>
      <c r="D1" s="2"/>
      <c r="E1" s="3"/>
      <c r="F1" s="2"/>
      <c r="G1" s="3"/>
      <c r="H1" s="3"/>
      <c r="I1" s="4"/>
      <c r="J1" s="5"/>
      <c r="K1" s="5"/>
      <c r="L1" s="4"/>
      <c r="M1" s="5"/>
      <c r="N1" s="5"/>
    </row>
    <row r="2" spans="1:14" s="2" customFormat="1" ht="12">
      <c r="A2" s="7" t="s">
        <v>6</v>
      </c>
      <c r="E2" s="3"/>
      <c r="G2" s="3"/>
      <c r="H2" s="3"/>
      <c r="I2" s="4"/>
      <c r="J2" s="5"/>
      <c r="K2" s="5"/>
      <c r="L2" s="4"/>
      <c r="M2" s="5"/>
      <c r="N2" s="5"/>
    </row>
    <row r="3" spans="1:17" s="2" customFormat="1" ht="12">
      <c r="A3" s="8" t="s">
        <v>351</v>
      </c>
      <c r="B3" s="9" t="s">
        <v>352</v>
      </c>
      <c r="C3" s="9"/>
      <c r="D3" s="9"/>
      <c r="E3" s="8" t="s">
        <v>353</v>
      </c>
      <c r="F3" s="9" t="s">
        <v>354</v>
      </c>
      <c r="G3" s="8"/>
      <c r="H3" s="8"/>
      <c r="I3" s="9"/>
      <c r="J3" s="8"/>
      <c r="K3" s="8"/>
      <c r="L3" s="9"/>
      <c r="M3" s="8"/>
      <c r="N3" s="8"/>
      <c r="O3" s="22"/>
      <c r="P3" s="22"/>
      <c r="Q3" s="22"/>
    </row>
    <row r="4" spans="1:17" s="2" customFormat="1" ht="12">
      <c r="A4" s="8"/>
      <c r="B4" s="9" t="s">
        <v>355</v>
      </c>
      <c r="C4" s="9" t="s">
        <v>356</v>
      </c>
      <c r="D4" s="9" t="s">
        <v>357</v>
      </c>
      <c r="E4" s="8"/>
      <c r="F4" s="9" t="s">
        <v>358</v>
      </c>
      <c r="G4" s="8"/>
      <c r="H4" s="8"/>
      <c r="I4" s="9" t="s">
        <v>359</v>
      </c>
      <c r="J4" s="8"/>
      <c r="K4" s="8"/>
      <c r="L4" s="9" t="s">
        <v>360</v>
      </c>
      <c r="M4" s="8"/>
      <c r="N4" s="8"/>
      <c r="O4" s="22"/>
      <c r="P4" s="22"/>
      <c r="Q4" s="22"/>
    </row>
    <row r="5" spans="1:17" s="2" customFormat="1" ht="12">
      <c r="A5" s="8"/>
      <c r="B5" s="9"/>
      <c r="C5" s="9"/>
      <c r="D5" s="9"/>
      <c r="E5" s="8"/>
      <c r="F5" s="9" t="s">
        <v>361</v>
      </c>
      <c r="G5" s="8" t="s">
        <v>362</v>
      </c>
      <c r="H5" s="8" t="s">
        <v>363</v>
      </c>
      <c r="I5" s="9" t="s">
        <v>361</v>
      </c>
      <c r="J5" s="8" t="s">
        <v>362</v>
      </c>
      <c r="K5" s="8" t="s">
        <v>363</v>
      </c>
      <c r="L5" s="9" t="s">
        <v>361</v>
      </c>
      <c r="M5" s="8" t="s">
        <v>362</v>
      </c>
      <c r="N5" s="8" t="s">
        <v>363</v>
      </c>
      <c r="O5" s="22"/>
      <c r="P5" s="22"/>
      <c r="Q5" s="22"/>
    </row>
    <row r="6" spans="1:17" s="2" customFormat="1" ht="12">
      <c r="A6" s="8"/>
      <c r="B6" s="9"/>
      <c r="C6" s="9"/>
      <c r="D6" s="9"/>
      <c r="E6" s="8"/>
      <c r="F6" s="9"/>
      <c r="G6" s="8"/>
      <c r="H6" s="8"/>
      <c r="I6" s="9"/>
      <c r="J6" s="8"/>
      <c r="K6" s="8"/>
      <c r="L6" s="9"/>
      <c r="M6" s="8"/>
      <c r="N6" s="8"/>
      <c r="O6" s="22"/>
      <c r="P6" s="22"/>
      <c r="Q6" s="22"/>
    </row>
    <row r="7" spans="1:17" s="2" customFormat="1" ht="12">
      <c r="A7" s="8"/>
      <c r="B7" s="9"/>
      <c r="C7" s="9"/>
      <c r="D7" s="9"/>
      <c r="E7" s="8"/>
      <c r="F7" s="9"/>
      <c r="G7" s="8"/>
      <c r="H7" s="8"/>
      <c r="I7" s="9"/>
      <c r="J7" s="8"/>
      <c r="K7" s="8"/>
      <c r="L7" s="9"/>
      <c r="M7" s="8"/>
      <c r="N7" s="8"/>
      <c r="O7" s="22"/>
      <c r="P7" s="22"/>
      <c r="Q7" s="22"/>
    </row>
    <row r="8" spans="1:14" s="2" customFormat="1" ht="23.25">
      <c r="A8" s="10" t="s">
        <v>364</v>
      </c>
      <c r="B8" s="11">
        <v>47</v>
      </c>
      <c r="C8" s="11">
        <v>47</v>
      </c>
      <c r="D8" s="11">
        <v>0</v>
      </c>
      <c r="E8" s="12"/>
      <c r="F8" s="13"/>
      <c r="G8" s="12"/>
      <c r="H8" s="12"/>
      <c r="I8" s="19"/>
      <c r="J8" s="20"/>
      <c r="K8" s="20"/>
      <c r="L8" s="19"/>
      <c r="M8" s="20"/>
      <c r="N8" s="20"/>
    </row>
    <row r="9" spans="1:14" s="2" customFormat="1" ht="112.5">
      <c r="A9" s="8" t="s">
        <v>365</v>
      </c>
      <c r="B9" s="14">
        <v>2</v>
      </c>
      <c r="C9" s="14">
        <v>2</v>
      </c>
      <c r="D9" s="14">
        <v>0</v>
      </c>
      <c r="E9" s="8" t="s">
        <v>366</v>
      </c>
      <c r="F9" s="15" t="s">
        <v>367</v>
      </c>
      <c r="G9" s="16" t="s">
        <v>368</v>
      </c>
      <c r="H9" s="17">
        <v>2000</v>
      </c>
      <c r="I9" s="15" t="s">
        <v>369</v>
      </c>
      <c r="J9" s="16" t="s">
        <v>370</v>
      </c>
      <c r="K9" s="16" t="s">
        <v>371</v>
      </c>
      <c r="L9" s="15" t="s">
        <v>360</v>
      </c>
      <c r="M9" s="16" t="s">
        <v>372</v>
      </c>
      <c r="N9" s="16" t="s">
        <v>373</v>
      </c>
    </row>
    <row r="10" spans="1:14" s="2" customFormat="1" ht="22.5">
      <c r="A10" s="8"/>
      <c r="B10" s="14"/>
      <c r="C10" s="14"/>
      <c r="D10" s="14"/>
      <c r="E10" s="8"/>
      <c r="F10" s="15" t="s">
        <v>367</v>
      </c>
      <c r="G10" s="16" t="s">
        <v>374</v>
      </c>
      <c r="H10" s="17">
        <v>6000</v>
      </c>
      <c r="I10" s="15" t="s">
        <v>375</v>
      </c>
      <c r="J10" s="16" t="s">
        <v>376</v>
      </c>
      <c r="K10" s="16" t="s">
        <v>377</v>
      </c>
      <c r="L10" s="15"/>
      <c r="M10" s="16"/>
      <c r="N10" s="16"/>
    </row>
    <row r="11" spans="1:14" s="2" customFormat="1" ht="23.25">
      <c r="A11" s="8"/>
      <c r="B11" s="14"/>
      <c r="C11" s="14"/>
      <c r="D11" s="14"/>
      <c r="E11" s="8"/>
      <c r="F11" s="15" t="s">
        <v>367</v>
      </c>
      <c r="G11" s="16" t="s">
        <v>378</v>
      </c>
      <c r="H11" s="17">
        <v>12000</v>
      </c>
      <c r="I11" s="15"/>
      <c r="J11" s="16"/>
      <c r="K11" s="16"/>
      <c r="L11" s="15"/>
      <c r="M11" s="16"/>
      <c r="N11" s="16"/>
    </row>
    <row r="12" spans="1:14" s="2" customFormat="1" ht="12">
      <c r="A12" s="8"/>
      <c r="B12" s="14"/>
      <c r="C12" s="14"/>
      <c r="D12" s="14"/>
      <c r="E12" s="8"/>
      <c r="F12" s="15" t="s">
        <v>379</v>
      </c>
      <c r="G12" s="16" t="s">
        <v>380</v>
      </c>
      <c r="H12" s="18" t="s">
        <v>381</v>
      </c>
      <c r="I12" s="15"/>
      <c r="J12" s="16"/>
      <c r="K12" s="16"/>
      <c r="L12" s="15"/>
      <c r="M12" s="16"/>
      <c r="N12" s="16"/>
    </row>
    <row r="13" spans="1:14" s="2" customFormat="1" ht="12">
      <c r="A13" s="8"/>
      <c r="B13" s="14"/>
      <c r="C13" s="14"/>
      <c r="D13" s="14"/>
      <c r="E13" s="8"/>
      <c r="F13" s="15" t="s">
        <v>382</v>
      </c>
      <c r="G13" s="16" t="s">
        <v>383</v>
      </c>
      <c r="H13" s="18" t="s">
        <v>384</v>
      </c>
      <c r="I13" s="15"/>
      <c r="J13" s="16"/>
      <c r="K13" s="16"/>
      <c r="L13" s="15"/>
      <c r="M13" s="16"/>
      <c r="N13" s="16"/>
    </row>
    <row r="14" spans="1:14" s="2" customFormat="1" ht="12">
      <c r="A14" s="8" t="s">
        <v>385</v>
      </c>
      <c r="B14" s="14">
        <v>2</v>
      </c>
      <c r="C14" s="14">
        <v>2</v>
      </c>
      <c r="D14" s="14">
        <v>0</v>
      </c>
      <c r="E14" s="8" t="s">
        <v>386</v>
      </c>
      <c r="F14" s="19" t="s">
        <v>367</v>
      </c>
      <c r="G14" s="20" t="s">
        <v>387</v>
      </c>
      <c r="H14" s="21">
        <v>10000</v>
      </c>
      <c r="I14" s="15" t="s">
        <v>369</v>
      </c>
      <c r="J14" s="16" t="s">
        <v>388</v>
      </c>
      <c r="K14" s="16" t="s">
        <v>389</v>
      </c>
      <c r="L14" s="15" t="s">
        <v>360</v>
      </c>
      <c r="M14" s="16" t="s">
        <v>390</v>
      </c>
      <c r="N14" s="16" t="s">
        <v>373</v>
      </c>
    </row>
    <row r="15" spans="1:14" s="2" customFormat="1" ht="12">
      <c r="A15" s="8"/>
      <c r="B15" s="14"/>
      <c r="C15" s="14"/>
      <c r="D15" s="14"/>
      <c r="E15" s="8"/>
      <c r="F15" s="15" t="s">
        <v>367</v>
      </c>
      <c r="G15" s="16" t="s">
        <v>391</v>
      </c>
      <c r="H15" s="17">
        <v>10000</v>
      </c>
      <c r="I15" s="15" t="s">
        <v>375</v>
      </c>
      <c r="J15" s="16" t="s">
        <v>392</v>
      </c>
      <c r="K15" s="16" t="s">
        <v>393</v>
      </c>
      <c r="L15" s="15"/>
      <c r="M15" s="16"/>
      <c r="N15" s="16"/>
    </row>
    <row r="16" spans="1:14" s="2" customFormat="1" ht="12">
      <c r="A16" s="8"/>
      <c r="B16" s="14"/>
      <c r="C16" s="14"/>
      <c r="D16" s="14"/>
      <c r="E16" s="8"/>
      <c r="F16" s="15" t="s">
        <v>379</v>
      </c>
      <c r="G16" s="16" t="s">
        <v>394</v>
      </c>
      <c r="H16" s="18" t="s">
        <v>395</v>
      </c>
      <c r="I16" s="15"/>
      <c r="J16" s="16"/>
      <c r="K16" s="16"/>
      <c r="L16" s="15"/>
      <c r="M16" s="16"/>
      <c r="N16" s="16"/>
    </row>
    <row r="17" spans="1:14" s="2" customFormat="1" ht="12">
      <c r="A17" s="8"/>
      <c r="B17" s="14"/>
      <c r="C17" s="14"/>
      <c r="D17" s="14"/>
      <c r="E17" s="8"/>
      <c r="F17" s="15" t="s">
        <v>382</v>
      </c>
      <c r="G17" s="16" t="s">
        <v>396</v>
      </c>
      <c r="H17" s="18">
        <v>43800</v>
      </c>
      <c r="I17" s="15"/>
      <c r="J17" s="16"/>
      <c r="K17" s="16"/>
      <c r="L17" s="19"/>
      <c r="M17" s="20"/>
      <c r="N17" s="20"/>
    </row>
    <row r="18" spans="1:14" s="2" customFormat="1" ht="12">
      <c r="A18" s="8" t="s">
        <v>397</v>
      </c>
      <c r="B18" s="14">
        <v>2</v>
      </c>
      <c r="C18" s="14">
        <v>2</v>
      </c>
      <c r="D18" s="14">
        <v>0</v>
      </c>
      <c r="E18" s="8" t="s">
        <v>398</v>
      </c>
      <c r="F18" s="19" t="s">
        <v>367</v>
      </c>
      <c r="G18" s="20" t="s">
        <v>399</v>
      </c>
      <c r="H18" s="21">
        <v>10000</v>
      </c>
      <c r="I18" s="15" t="s">
        <v>369</v>
      </c>
      <c r="J18" s="16" t="s">
        <v>400</v>
      </c>
      <c r="K18" s="16" t="s">
        <v>389</v>
      </c>
      <c r="L18" s="15" t="s">
        <v>360</v>
      </c>
      <c r="M18" s="16" t="s">
        <v>401</v>
      </c>
      <c r="N18" s="16" t="s">
        <v>373</v>
      </c>
    </row>
    <row r="19" spans="1:14" s="2" customFormat="1" ht="12">
      <c r="A19" s="8"/>
      <c r="B19" s="14"/>
      <c r="C19" s="14"/>
      <c r="D19" s="14"/>
      <c r="E19" s="8"/>
      <c r="F19" s="19" t="s">
        <v>367</v>
      </c>
      <c r="G19" s="20" t="s">
        <v>402</v>
      </c>
      <c r="H19" s="21">
        <v>10000</v>
      </c>
      <c r="I19" s="15" t="s">
        <v>375</v>
      </c>
      <c r="J19" s="16" t="s">
        <v>403</v>
      </c>
      <c r="K19" s="16" t="s">
        <v>404</v>
      </c>
      <c r="L19" s="15"/>
      <c r="M19" s="16"/>
      <c r="N19" s="16"/>
    </row>
    <row r="20" spans="1:14" s="2" customFormat="1" ht="12">
      <c r="A20" s="8"/>
      <c r="B20" s="14"/>
      <c r="C20" s="14"/>
      <c r="D20" s="14"/>
      <c r="E20" s="8"/>
      <c r="F20" s="15" t="s">
        <v>379</v>
      </c>
      <c r="G20" s="16" t="s">
        <v>405</v>
      </c>
      <c r="H20" s="18" t="s">
        <v>406</v>
      </c>
      <c r="I20" s="15"/>
      <c r="J20" s="16"/>
      <c r="K20" s="16"/>
      <c r="L20" s="19"/>
      <c r="M20" s="20"/>
      <c r="N20" s="20"/>
    </row>
    <row r="21" spans="1:14" s="2" customFormat="1" ht="12">
      <c r="A21" s="8"/>
      <c r="B21" s="14"/>
      <c r="C21" s="14"/>
      <c r="D21" s="14"/>
      <c r="E21" s="8"/>
      <c r="F21" s="15" t="s">
        <v>382</v>
      </c>
      <c r="G21" s="16" t="s">
        <v>396</v>
      </c>
      <c r="H21" s="18">
        <v>43800</v>
      </c>
      <c r="I21" s="19"/>
      <c r="J21" s="20"/>
      <c r="K21" s="20"/>
      <c r="L21" s="19"/>
      <c r="M21" s="20"/>
      <c r="N21" s="20"/>
    </row>
    <row r="22" spans="1:14" s="2" customFormat="1" ht="12">
      <c r="A22" s="8" t="s">
        <v>407</v>
      </c>
      <c r="B22" s="14">
        <v>2</v>
      </c>
      <c r="C22" s="14">
        <v>2</v>
      </c>
      <c r="D22" s="14">
        <v>0</v>
      </c>
      <c r="E22" s="8" t="s">
        <v>408</v>
      </c>
      <c r="F22" s="19" t="s">
        <v>367</v>
      </c>
      <c r="G22" s="20" t="s">
        <v>409</v>
      </c>
      <c r="H22" s="21">
        <v>18000</v>
      </c>
      <c r="I22" s="15" t="s">
        <v>369</v>
      </c>
      <c r="J22" s="16" t="s">
        <v>410</v>
      </c>
      <c r="K22" s="16" t="s">
        <v>411</v>
      </c>
      <c r="L22" s="15" t="s">
        <v>360</v>
      </c>
      <c r="M22" s="16" t="s">
        <v>390</v>
      </c>
      <c r="N22" s="16" t="s">
        <v>373</v>
      </c>
    </row>
    <row r="23" spans="1:14" s="2" customFormat="1" ht="22.5">
      <c r="A23" s="8"/>
      <c r="B23" s="14"/>
      <c r="C23" s="14"/>
      <c r="D23" s="14"/>
      <c r="E23" s="8"/>
      <c r="F23" s="19" t="s">
        <v>367</v>
      </c>
      <c r="G23" s="20" t="s">
        <v>412</v>
      </c>
      <c r="H23" s="21">
        <v>2000</v>
      </c>
      <c r="I23" s="15" t="s">
        <v>375</v>
      </c>
      <c r="J23" s="16" t="s">
        <v>413</v>
      </c>
      <c r="K23" s="16" t="s">
        <v>414</v>
      </c>
      <c r="L23" s="19"/>
      <c r="M23" s="20"/>
      <c r="N23" s="20"/>
    </row>
    <row r="24" spans="1:14" s="2" customFormat="1" ht="12">
      <c r="A24" s="8"/>
      <c r="B24" s="14"/>
      <c r="C24" s="14"/>
      <c r="D24" s="14"/>
      <c r="E24" s="8"/>
      <c r="F24" s="19" t="s">
        <v>379</v>
      </c>
      <c r="G24" s="20" t="s">
        <v>415</v>
      </c>
      <c r="H24" s="18" t="s">
        <v>406</v>
      </c>
      <c r="I24" s="19"/>
      <c r="J24" s="20"/>
      <c r="K24" s="20"/>
      <c r="L24" s="19"/>
      <c r="M24" s="20"/>
      <c r="N24" s="20"/>
    </row>
    <row r="25" spans="1:14" s="2" customFormat="1" ht="12">
      <c r="A25" s="8"/>
      <c r="B25" s="14"/>
      <c r="C25" s="14"/>
      <c r="D25" s="14"/>
      <c r="E25" s="8"/>
      <c r="F25" s="15" t="s">
        <v>382</v>
      </c>
      <c r="G25" s="16" t="s">
        <v>396</v>
      </c>
      <c r="H25" s="18">
        <v>43800</v>
      </c>
      <c r="I25" s="19"/>
      <c r="J25" s="20"/>
      <c r="K25" s="20"/>
      <c r="L25" s="19"/>
      <c r="M25" s="20"/>
      <c r="N25" s="20"/>
    </row>
    <row r="26" spans="1:14" s="2" customFormat="1" ht="22.5">
      <c r="A26" s="8" t="s">
        <v>416</v>
      </c>
      <c r="B26" s="14">
        <v>3</v>
      </c>
      <c r="C26" s="14">
        <v>3</v>
      </c>
      <c r="D26" s="14">
        <v>0</v>
      </c>
      <c r="E26" s="8" t="s">
        <v>417</v>
      </c>
      <c r="F26" s="19" t="s">
        <v>367</v>
      </c>
      <c r="G26" s="20" t="s">
        <v>418</v>
      </c>
      <c r="H26" s="21">
        <v>10000</v>
      </c>
      <c r="I26" s="19" t="s">
        <v>369</v>
      </c>
      <c r="J26" s="20" t="s">
        <v>419</v>
      </c>
      <c r="K26" s="20" t="s">
        <v>420</v>
      </c>
      <c r="L26" s="19" t="s">
        <v>360</v>
      </c>
      <c r="M26" s="20" t="s">
        <v>390</v>
      </c>
      <c r="N26" s="20" t="s">
        <v>406</v>
      </c>
    </row>
    <row r="27" spans="1:14" s="2" customFormat="1" ht="22.5">
      <c r="A27" s="8"/>
      <c r="B27" s="14"/>
      <c r="C27" s="14"/>
      <c r="D27" s="14"/>
      <c r="E27" s="8"/>
      <c r="F27" s="19" t="s">
        <v>367</v>
      </c>
      <c r="G27" s="20" t="s">
        <v>421</v>
      </c>
      <c r="H27" s="21">
        <v>20000</v>
      </c>
      <c r="I27" s="19" t="s">
        <v>375</v>
      </c>
      <c r="J27" s="20" t="s">
        <v>422</v>
      </c>
      <c r="K27" s="20" t="s">
        <v>419</v>
      </c>
      <c r="L27" s="19"/>
      <c r="M27" s="20"/>
      <c r="N27" s="20"/>
    </row>
    <row r="28" spans="1:14" s="2" customFormat="1" ht="22.5">
      <c r="A28" s="8"/>
      <c r="B28" s="14"/>
      <c r="C28" s="14"/>
      <c r="D28" s="14"/>
      <c r="E28" s="8"/>
      <c r="F28" s="19" t="s">
        <v>379</v>
      </c>
      <c r="G28" s="20" t="s">
        <v>423</v>
      </c>
      <c r="H28" s="18" t="s">
        <v>424</v>
      </c>
      <c r="I28" s="19"/>
      <c r="J28" s="20"/>
      <c r="K28" s="20"/>
      <c r="L28" s="19"/>
      <c r="M28" s="20"/>
      <c r="N28" s="20"/>
    </row>
    <row r="29" spans="1:14" s="2" customFormat="1" ht="12">
      <c r="A29" s="8"/>
      <c r="B29" s="14"/>
      <c r="C29" s="14"/>
      <c r="D29" s="14"/>
      <c r="E29" s="8"/>
      <c r="F29" s="19" t="s">
        <v>382</v>
      </c>
      <c r="G29" s="20" t="s">
        <v>383</v>
      </c>
      <c r="H29" s="18">
        <v>43800</v>
      </c>
      <c r="I29" s="19"/>
      <c r="J29" s="20"/>
      <c r="K29" s="20"/>
      <c r="L29" s="19"/>
      <c r="M29" s="20"/>
      <c r="N29" s="20"/>
    </row>
    <row r="30" spans="1:14" s="2" customFormat="1" ht="22.5">
      <c r="A30" s="8" t="s">
        <v>425</v>
      </c>
      <c r="B30" s="14">
        <v>10</v>
      </c>
      <c r="C30" s="14">
        <v>10</v>
      </c>
      <c r="D30" s="14">
        <v>0</v>
      </c>
      <c r="E30" s="8" t="s">
        <v>426</v>
      </c>
      <c r="F30" s="19" t="s">
        <v>367</v>
      </c>
      <c r="G30" s="20" t="s">
        <v>427</v>
      </c>
      <c r="H30" s="21">
        <v>90000</v>
      </c>
      <c r="I30" s="19" t="s">
        <v>369</v>
      </c>
      <c r="J30" s="20" t="s">
        <v>428</v>
      </c>
      <c r="K30" s="20" t="s">
        <v>390</v>
      </c>
      <c r="L30" s="19" t="s">
        <v>360</v>
      </c>
      <c r="M30" s="20" t="s">
        <v>429</v>
      </c>
      <c r="N30" s="20" t="s">
        <v>373</v>
      </c>
    </row>
    <row r="31" spans="1:14" s="2" customFormat="1" ht="23.25">
      <c r="A31" s="8"/>
      <c r="B31" s="14"/>
      <c r="C31" s="14"/>
      <c r="D31" s="14"/>
      <c r="E31" s="8"/>
      <c r="F31" s="19" t="s">
        <v>367</v>
      </c>
      <c r="G31" s="20" t="s">
        <v>430</v>
      </c>
      <c r="H31" s="21">
        <v>10000</v>
      </c>
      <c r="I31" s="19" t="s">
        <v>375</v>
      </c>
      <c r="J31" s="20" t="s">
        <v>428</v>
      </c>
      <c r="K31" s="20" t="s">
        <v>431</v>
      </c>
      <c r="L31" s="19"/>
      <c r="M31" s="20"/>
      <c r="N31" s="20"/>
    </row>
    <row r="32" spans="1:14" s="2" customFormat="1" ht="12">
      <c r="A32" s="8"/>
      <c r="B32" s="14"/>
      <c r="C32" s="14"/>
      <c r="D32" s="14"/>
      <c r="E32" s="8"/>
      <c r="F32" s="19" t="s">
        <v>379</v>
      </c>
      <c r="G32" s="20" t="s">
        <v>432</v>
      </c>
      <c r="H32" s="18" t="s">
        <v>433</v>
      </c>
      <c r="I32" s="19"/>
      <c r="J32" s="20"/>
      <c r="K32" s="20"/>
      <c r="L32" s="19"/>
      <c r="M32" s="20"/>
      <c r="N32" s="20"/>
    </row>
    <row r="33" spans="1:14" s="2" customFormat="1" ht="12">
      <c r="A33" s="8"/>
      <c r="B33" s="14"/>
      <c r="C33" s="14"/>
      <c r="D33" s="14"/>
      <c r="E33" s="8"/>
      <c r="F33" s="19" t="s">
        <v>382</v>
      </c>
      <c r="G33" s="20" t="s">
        <v>396</v>
      </c>
      <c r="H33" s="18">
        <v>43800</v>
      </c>
      <c r="I33" s="19"/>
      <c r="J33" s="20"/>
      <c r="K33" s="20"/>
      <c r="L33" s="19"/>
      <c r="M33" s="20"/>
      <c r="N33" s="20"/>
    </row>
    <row r="34" spans="1:14" s="2" customFormat="1" ht="16.5" customHeight="1">
      <c r="A34" s="8" t="s">
        <v>434</v>
      </c>
      <c r="B34" s="14">
        <v>2</v>
      </c>
      <c r="C34" s="14">
        <v>2</v>
      </c>
      <c r="D34" s="14">
        <v>0</v>
      </c>
      <c r="E34" s="8" t="s">
        <v>434</v>
      </c>
      <c r="F34" s="19" t="s">
        <v>367</v>
      </c>
      <c r="G34" s="20" t="s">
        <v>435</v>
      </c>
      <c r="H34" s="21">
        <v>8000</v>
      </c>
      <c r="I34" s="15" t="s">
        <v>436</v>
      </c>
      <c r="J34" s="16" t="s">
        <v>437</v>
      </c>
      <c r="K34" s="16" t="s">
        <v>438</v>
      </c>
      <c r="L34" s="15" t="s">
        <v>360</v>
      </c>
      <c r="M34" s="16" t="s">
        <v>390</v>
      </c>
      <c r="N34" s="16" t="s">
        <v>373</v>
      </c>
    </row>
    <row r="35" spans="1:14" s="2" customFormat="1" ht="22.5">
      <c r="A35" s="8"/>
      <c r="B35" s="14"/>
      <c r="C35" s="14"/>
      <c r="D35" s="14"/>
      <c r="E35" s="8"/>
      <c r="F35" s="19" t="s">
        <v>367</v>
      </c>
      <c r="G35" s="20" t="s">
        <v>439</v>
      </c>
      <c r="H35" s="21">
        <v>4000</v>
      </c>
      <c r="I35" s="15" t="s">
        <v>369</v>
      </c>
      <c r="J35" s="16" t="s">
        <v>440</v>
      </c>
      <c r="K35" s="16" t="s">
        <v>441</v>
      </c>
      <c r="L35" s="19"/>
      <c r="M35" s="20"/>
      <c r="N35" s="20"/>
    </row>
    <row r="36" spans="1:14" s="2" customFormat="1" ht="22.5">
      <c r="A36" s="8"/>
      <c r="B36" s="14"/>
      <c r="C36" s="14"/>
      <c r="D36" s="14"/>
      <c r="E36" s="8"/>
      <c r="F36" s="19" t="s">
        <v>367</v>
      </c>
      <c r="G36" s="20" t="s">
        <v>442</v>
      </c>
      <c r="H36" s="21">
        <v>8000</v>
      </c>
      <c r="I36" s="15" t="s">
        <v>375</v>
      </c>
      <c r="J36" s="16" t="s">
        <v>443</v>
      </c>
      <c r="K36" s="16" t="s">
        <v>444</v>
      </c>
      <c r="L36" s="19"/>
      <c r="M36" s="20"/>
      <c r="N36" s="20"/>
    </row>
    <row r="37" spans="1:14" s="2" customFormat="1" ht="23.25">
      <c r="A37" s="8"/>
      <c r="B37" s="14"/>
      <c r="C37" s="14"/>
      <c r="D37" s="14"/>
      <c r="E37" s="8"/>
      <c r="F37" s="19" t="s">
        <v>379</v>
      </c>
      <c r="G37" s="20" t="s">
        <v>445</v>
      </c>
      <c r="H37" s="18" t="s">
        <v>446</v>
      </c>
      <c r="I37" s="19"/>
      <c r="J37" s="20"/>
      <c r="K37" s="20"/>
      <c r="L37" s="19"/>
      <c r="M37" s="20"/>
      <c r="N37" s="20"/>
    </row>
    <row r="38" spans="1:14" s="2" customFormat="1" ht="12">
      <c r="A38" s="8"/>
      <c r="B38" s="14"/>
      <c r="C38" s="14"/>
      <c r="D38" s="14"/>
      <c r="E38" s="8"/>
      <c r="F38" s="19" t="s">
        <v>379</v>
      </c>
      <c r="G38" s="20" t="s">
        <v>447</v>
      </c>
      <c r="H38" s="18" t="s">
        <v>389</v>
      </c>
      <c r="I38" s="19"/>
      <c r="J38" s="20"/>
      <c r="K38" s="20"/>
      <c r="L38" s="19"/>
      <c r="M38" s="20"/>
      <c r="N38" s="20"/>
    </row>
    <row r="39" spans="1:14" s="2" customFormat="1" ht="12">
      <c r="A39" s="8"/>
      <c r="B39" s="14"/>
      <c r="C39" s="14"/>
      <c r="D39" s="14"/>
      <c r="E39" s="8"/>
      <c r="F39" s="19" t="s">
        <v>379</v>
      </c>
      <c r="G39" s="20" t="s">
        <v>448</v>
      </c>
      <c r="H39" s="18" t="s">
        <v>449</v>
      </c>
      <c r="I39" s="19"/>
      <c r="J39" s="20"/>
      <c r="K39" s="20"/>
      <c r="L39" s="19"/>
      <c r="M39" s="20"/>
      <c r="N39" s="20"/>
    </row>
    <row r="40" spans="1:14" s="2" customFormat="1" ht="12">
      <c r="A40" s="8"/>
      <c r="B40" s="14"/>
      <c r="C40" s="14"/>
      <c r="D40" s="14"/>
      <c r="E40" s="8"/>
      <c r="F40" s="15" t="s">
        <v>382</v>
      </c>
      <c r="G40" s="16" t="s">
        <v>396</v>
      </c>
      <c r="H40" s="18">
        <v>43800</v>
      </c>
      <c r="I40" s="19"/>
      <c r="J40" s="20"/>
      <c r="K40" s="20"/>
      <c r="L40" s="19"/>
      <c r="M40" s="20"/>
      <c r="N40" s="20"/>
    </row>
    <row r="41" spans="1:14" s="2" customFormat="1" ht="22.5">
      <c r="A41" s="8" t="s">
        <v>450</v>
      </c>
      <c r="B41" s="14">
        <v>5</v>
      </c>
      <c r="C41" s="14">
        <v>5</v>
      </c>
      <c r="D41" s="14">
        <v>0</v>
      </c>
      <c r="E41" s="8" t="s">
        <v>451</v>
      </c>
      <c r="F41" s="19" t="s">
        <v>367</v>
      </c>
      <c r="G41" s="20" t="s">
        <v>452</v>
      </c>
      <c r="H41" s="21">
        <v>3000</v>
      </c>
      <c r="I41" s="19" t="s">
        <v>436</v>
      </c>
      <c r="J41" s="20" t="s">
        <v>453</v>
      </c>
      <c r="K41" s="20" t="s">
        <v>454</v>
      </c>
      <c r="L41" s="19" t="s">
        <v>360</v>
      </c>
      <c r="M41" s="20" t="s">
        <v>455</v>
      </c>
      <c r="N41" s="20" t="s">
        <v>373</v>
      </c>
    </row>
    <row r="42" spans="1:14" s="2" customFormat="1" ht="56.25">
      <c r="A42" s="8"/>
      <c r="B42" s="14"/>
      <c r="C42" s="14"/>
      <c r="D42" s="14"/>
      <c r="E42" s="8"/>
      <c r="F42" s="19" t="s">
        <v>367</v>
      </c>
      <c r="G42" s="20" t="s">
        <v>456</v>
      </c>
      <c r="H42" s="21">
        <v>20000</v>
      </c>
      <c r="I42" s="19" t="s">
        <v>369</v>
      </c>
      <c r="J42" s="20" t="s">
        <v>457</v>
      </c>
      <c r="K42" s="20" t="s">
        <v>458</v>
      </c>
      <c r="L42" s="19" t="s">
        <v>360</v>
      </c>
      <c r="M42" s="20" t="s">
        <v>459</v>
      </c>
      <c r="N42" s="20" t="s">
        <v>373</v>
      </c>
    </row>
    <row r="43" spans="1:14" s="2" customFormat="1" ht="113.25">
      <c r="A43" s="8"/>
      <c r="B43" s="14"/>
      <c r="C43" s="14"/>
      <c r="D43" s="14"/>
      <c r="E43" s="8"/>
      <c r="F43" s="19" t="s">
        <v>367</v>
      </c>
      <c r="G43" s="20" t="s">
        <v>460</v>
      </c>
      <c r="H43" s="21">
        <v>27000</v>
      </c>
      <c r="I43" s="19" t="s">
        <v>375</v>
      </c>
      <c r="J43" s="20" t="s">
        <v>461</v>
      </c>
      <c r="K43" s="20" t="s">
        <v>462</v>
      </c>
      <c r="L43" s="19"/>
      <c r="M43" s="20"/>
      <c r="N43" s="20"/>
    </row>
    <row r="44" spans="1:14" s="2" customFormat="1" ht="45">
      <c r="A44" s="8"/>
      <c r="B44" s="14"/>
      <c r="C44" s="14"/>
      <c r="D44" s="14"/>
      <c r="E44" s="8"/>
      <c r="F44" s="19" t="s">
        <v>379</v>
      </c>
      <c r="G44" s="20" t="s">
        <v>463</v>
      </c>
      <c r="H44" s="18" t="s">
        <v>464</v>
      </c>
      <c r="I44" s="19"/>
      <c r="J44" s="20"/>
      <c r="K44" s="20"/>
      <c r="L44" s="19"/>
      <c r="M44" s="20"/>
      <c r="N44" s="20"/>
    </row>
    <row r="45" spans="1:14" s="2" customFormat="1" ht="12">
      <c r="A45" s="8"/>
      <c r="B45" s="14"/>
      <c r="C45" s="14"/>
      <c r="D45" s="14"/>
      <c r="E45" s="8"/>
      <c r="F45" s="19" t="s">
        <v>382</v>
      </c>
      <c r="G45" s="20" t="s">
        <v>383</v>
      </c>
      <c r="H45" s="18">
        <v>43739</v>
      </c>
      <c r="I45" s="19"/>
      <c r="J45" s="20"/>
      <c r="K45" s="20"/>
      <c r="L45" s="19"/>
      <c r="M45" s="20"/>
      <c r="N45" s="20"/>
    </row>
    <row r="46" spans="1:14" s="2" customFormat="1" ht="34.5">
      <c r="A46" s="8" t="s">
        <v>465</v>
      </c>
      <c r="B46" s="14">
        <v>2</v>
      </c>
      <c r="C46" s="14">
        <v>2</v>
      </c>
      <c r="D46" s="14">
        <v>0</v>
      </c>
      <c r="E46" s="8" t="s">
        <v>466</v>
      </c>
      <c r="F46" s="19" t="s">
        <v>367</v>
      </c>
      <c r="G46" s="20" t="s">
        <v>467</v>
      </c>
      <c r="H46" s="21">
        <v>5200</v>
      </c>
      <c r="I46" s="19" t="s">
        <v>436</v>
      </c>
      <c r="J46" s="20" t="s">
        <v>468</v>
      </c>
      <c r="K46" s="20" t="s">
        <v>469</v>
      </c>
      <c r="L46" s="19" t="s">
        <v>360</v>
      </c>
      <c r="M46" s="20" t="s">
        <v>455</v>
      </c>
      <c r="N46" s="20" t="s">
        <v>373</v>
      </c>
    </row>
    <row r="47" spans="1:14" s="2" customFormat="1" ht="33.75">
      <c r="A47" s="8"/>
      <c r="B47" s="14"/>
      <c r="C47" s="14"/>
      <c r="D47" s="14"/>
      <c r="E47" s="8"/>
      <c r="F47" s="19" t="s">
        <v>367</v>
      </c>
      <c r="G47" s="20" t="s">
        <v>470</v>
      </c>
      <c r="H47" s="21">
        <v>10000</v>
      </c>
      <c r="I47" s="19" t="s">
        <v>369</v>
      </c>
      <c r="J47" s="20" t="s">
        <v>471</v>
      </c>
      <c r="K47" s="20" t="s">
        <v>472</v>
      </c>
      <c r="L47" s="19" t="s">
        <v>360</v>
      </c>
      <c r="M47" s="20" t="s">
        <v>459</v>
      </c>
      <c r="N47" s="20" t="s">
        <v>373</v>
      </c>
    </row>
    <row r="48" spans="1:14" s="2" customFormat="1" ht="35.25">
      <c r="A48" s="8"/>
      <c r="B48" s="14"/>
      <c r="C48" s="14"/>
      <c r="D48" s="14"/>
      <c r="E48" s="8"/>
      <c r="F48" s="19" t="s">
        <v>367</v>
      </c>
      <c r="G48" s="20" t="s">
        <v>473</v>
      </c>
      <c r="H48" s="21">
        <v>4800</v>
      </c>
      <c r="I48" s="19" t="s">
        <v>474</v>
      </c>
      <c r="J48" s="20" t="s">
        <v>475</v>
      </c>
      <c r="K48" s="20" t="s">
        <v>476</v>
      </c>
      <c r="L48" s="19"/>
      <c r="M48" s="20"/>
      <c r="N48" s="20"/>
    </row>
    <row r="49" spans="1:14" s="2" customFormat="1" ht="35.25">
      <c r="A49" s="8"/>
      <c r="B49" s="14"/>
      <c r="C49" s="14"/>
      <c r="D49" s="14"/>
      <c r="E49" s="8"/>
      <c r="F49" s="19" t="s">
        <v>379</v>
      </c>
      <c r="G49" s="20" t="s">
        <v>477</v>
      </c>
      <c r="H49" s="18" t="s">
        <v>476</v>
      </c>
      <c r="I49" s="19" t="s">
        <v>375</v>
      </c>
      <c r="J49" s="20" t="s">
        <v>478</v>
      </c>
      <c r="K49" s="20" t="s">
        <v>479</v>
      </c>
      <c r="L49" s="19"/>
      <c r="M49" s="20"/>
      <c r="N49" s="20"/>
    </row>
    <row r="50" spans="1:14" s="2" customFormat="1" ht="12">
      <c r="A50" s="8"/>
      <c r="B50" s="14"/>
      <c r="C50" s="14"/>
      <c r="D50" s="14"/>
      <c r="E50" s="8"/>
      <c r="F50" s="19" t="s">
        <v>382</v>
      </c>
      <c r="G50" s="20" t="s">
        <v>396</v>
      </c>
      <c r="H50" s="18">
        <v>43739</v>
      </c>
      <c r="I50" s="19"/>
      <c r="J50" s="20"/>
      <c r="K50" s="20"/>
      <c r="L50" s="19"/>
      <c r="M50" s="20"/>
      <c r="N50" s="20"/>
    </row>
    <row r="51" spans="1:14" s="2" customFormat="1" ht="33.75">
      <c r="A51" s="8" t="s">
        <v>480</v>
      </c>
      <c r="B51" s="14">
        <v>3</v>
      </c>
      <c r="C51" s="14">
        <v>3</v>
      </c>
      <c r="D51" s="14">
        <v>0</v>
      </c>
      <c r="E51" s="8" t="s">
        <v>481</v>
      </c>
      <c r="F51" s="19" t="s">
        <v>367</v>
      </c>
      <c r="G51" s="20" t="s">
        <v>482</v>
      </c>
      <c r="H51" s="21">
        <v>20000</v>
      </c>
      <c r="I51" s="19" t="s">
        <v>369</v>
      </c>
      <c r="J51" s="20" t="s">
        <v>483</v>
      </c>
      <c r="K51" s="20" t="s">
        <v>484</v>
      </c>
      <c r="L51" s="19" t="s">
        <v>360</v>
      </c>
      <c r="M51" s="20" t="s">
        <v>390</v>
      </c>
      <c r="N51" s="20" t="s">
        <v>373</v>
      </c>
    </row>
    <row r="52" spans="1:14" s="2" customFormat="1" ht="22.5">
      <c r="A52" s="8"/>
      <c r="B52" s="14"/>
      <c r="C52" s="14"/>
      <c r="D52" s="14"/>
      <c r="E52" s="8"/>
      <c r="F52" s="19" t="s">
        <v>367</v>
      </c>
      <c r="G52" s="20" t="s">
        <v>485</v>
      </c>
      <c r="H52" s="21">
        <v>6000</v>
      </c>
      <c r="I52" s="19" t="s">
        <v>474</v>
      </c>
      <c r="J52" s="20" t="s">
        <v>486</v>
      </c>
      <c r="K52" s="20" t="s">
        <v>487</v>
      </c>
      <c r="L52" s="19"/>
      <c r="M52" s="20"/>
      <c r="N52" s="20"/>
    </row>
    <row r="53" spans="1:14" s="2" customFormat="1" ht="23.25">
      <c r="A53" s="8"/>
      <c r="B53" s="14"/>
      <c r="C53" s="14"/>
      <c r="D53" s="14"/>
      <c r="E53" s="8"/>
      <c r="F53" s="19" t="s">
        <v>367</v>
      </c>
      <c r="G53" s="20" t="s">
        <v>488</v>
      </c>
      <c r="H53" s="21">
        <v>4000</v>
      </c>
      <c r="I53" s="19" t="s">
        <v>375</v>
      </c>
      <c r="J53" s="20" t="s">
        <v>486</v>
      </c>
      <c r="K53" s="20" t="s">
        <v>489</v>
      </c>
      <c r="L53" s="19"/>
      <c r="M53" s="20"/>
      <c r="N53" s="20"/>
    </row>
    <row r="54" spans="1:14" s="2" customFormat="1" ht="12">
      <c r="A54" s="8"/>
      <c r="B54" s="14"/>
      <c r="C54" s="14"/>
      <c r="D54" s="14"/>
      <c r="E54" s="8"/>
      <c r="F54" s="19" t="s">
        <v>379</v>
      </c>
      <c r="G54" s="20" t="s">
        <v>490</v>
      </c>
      <c r="H54" s="18" t="s">
        <v>373</v>
      </c>
      <c r="I54" s="19"/>
      <c r="J54" s="20"/>
      <c r="K54" s="20"/>
      <c r="L54" s="19"/>
      <c r="M54" s="20"/>
      <c r="N54" s="20"/>
    </row>
    <row r="55" spans="1:14" s="2" customFormat="1" ht="12">
      <c r="A55" s="8"/>
      <c r="B55" s="14"/>
      <c r="C55" s="14"/>
      <c r="D55" s="14"/>
      <c r="E55" s="8"/>
      <c r="F55" s="19" t="s">
        <v>382</v>
      </c>
      <c r="G55" s="20" t="s">
        <v>396</v>
      </c>
      <c r="H55" s="18">
        <v>43800</v>
      </c>
      <c r="I55" s="19"/>
      <c r="J55" s="20"/>
      <c r="K55" s="20"/>
      <c r="L55" s="19"/>
      <c r="M55" s="20"/>
      <c r="N55" s="20"/>
    </row>
    <row r="56" spans="1:14" s="2" customFormat="1" ht="56.25">
      <c r="A56" s="8" t="s">
        <v>491</v>
      </c>
      <c r="B56" s="14">
        <v>9</v>
      </c>
      <c r="C56" s="14">
        <v>9</v>
      </c>
      <c r="D56" s="14">
        <v>0</v>
      </c>
      <c r="E56" s="8" t="s">
        <v>492</v>
      </c>
      <c r="F56" s="19" t="s">
        <v>367</v>
      </c>
      <c r="G56" s="20" t="s">
        <v>493</v>
      </c>
      <c r="H56" s="21">
        <v>81600</v>
      </c>
      <c r="I56" s="19" t="s">
        <v>369</v>
      </c>
      <c r="J56" s="20" t="s">
        <v>494</v>
      </c>
      <c r="K56" s="20" t="s">
        <v>495</v>
      </c>
      <c r="L56" s="19" t="s">
        <v>360</v>
      </c>
      <c r="M56" s="20" t="s">
        <v>390</v>
      </c>
      <c r="N56" s="20" t="s">
        <v>373</v>
      </c>
    </row>
    <row r="57" spans="1:14" s="2" customFormat="1" ht="22.5">
      <c r="A57" s="8"/>
      <c r="B57" s="14"/>
      <c r="C57" s="14"/>
      <c r="D57" s="14"/>
      <c r="E57" s="8"/>
      <c r="F57" s="19" t="s">
        <v>367</v>
      </c>
      <c r="G57" s="20" t="s">
        <v>496</v>
      </c>
      <c r="H57" s="21">
        <v>3600</v>
      </c>
      <c r="I57" s="19" t="s">
        <v>375</v>
      </c>
      <c r="J57" s="20" t="s">
        <v>497</v>
      </c>
      <c r="K57" s="20" t="s">
        <v>498</v>
      </c>
      <c r="L57" s="19"/>
      <c r="M57" s="20"/>
      <c r="N57" s="20"/>
    </row>
    <row r="58" spans="1:14" s="2" customFormat="1" ht="12">
      <c r="A58" s="8"/>
      <c r="B58" s="14"/>
      <c r="C58" s="14"/>
      <c r="D58" s="14"/>
      <c r="E58" s="8"/>
      <c r="F58" s="19" t="s">
        <v>367</v>
      </c>
      <c r="G58" s="20" t="s">
        <v>488</v>
      </c>
      <c r="H58" s="21">
        <v>4800</v>
      </c>
      <c r="I58" s="19"/>
      <c r="J58" s="20"/>
      <c r="K58" s="20"/>
      <c r="L58" s="19"/>
      <c r="M58" s="20"/>
      <c r="N58" s="20"/>
    </row>
    <row r="59" spans="1:14" s="2" customFormat="1" ht="12">
      <c r="A59" s="8"/>
      <c r="B59" s="14"/>
      <c r="C59" s="14"/>
      <c r="D59" s="14"/>
      <c r="E59" s="8"/>
      <c r="F59" s="19" t="s">
        <v>379</v>
      </c>
      <c r="G59" s="20" t="s">
        <v>499</v>
      </c>
      <c r="H59" s="18" t="s">
        <v>500</v>
      </c>
      <c r="I59" s="19"/>
      <c r="J59" s="20"/>
      <c r="K59" s="20"/>
      <c r="L59" s="19"/>
      <c r="M59" s="20"/>
      <c r="N59" s="20"/>
    </row>
    <row r="60" spans="1:14" s="2" customFormat="1" ht="12">
      <c r="A60" s="8"/>
      <c r="B60" s="14"/>
      <c r="C60" s="14"/>
      <c r="D60" s="14"/>
      <c r="E60" s="8"/>
      <c r="F60" s="19" t="s">
        <v>382</v>
      </c>
      <c r="G60" s="20" t="s">
        <v>396</v>
      </c>
      <c r="H60" s="18">
        <v>43800</v>
      </c>
      <c r="I60" s="19"/>
      <c r="J60" s="20"/>
      <c r="K60" s="20"/>
      <c r="L60" s="19"/>
      <c r="M60" s="20"/>
      <c r="N60" s="20"/>
    </row>
    <row r="61" spans="1:14" s="2" customFormat="1" ht="33.75">
      <c r="A61" s="8" t="s">
        <v>501</v>
      </c>
      <c r="B61" s="14">
        <v>2</v>
      </c>
      <c r="C61" s="14">
        <v>2</v>
      </c>
      <c r="D61" s="14">
        <v>0</v>
      </c>
      <c r="E61" s="8" t="s">
        <v>502</v>
      </c>
      <c r="F61" s="19" t="s">
        <v>367</v>
      </c>
      <c r="G61" s="20" t="s">
        <v>503</v>
      </c>
      <c r="H61" s="21">
        <v>10000</v>
      </c>
      <c r="I61" s="19" t="s">
        <v>369</v>
      </c>
      <c r="J61" s="20" t="s">
        <v>504</v>
      </c>
      <c r="K61" s="20" t="s">
        <v>505</v>
      </c>
      <c r="L61" s="19" t="s">
        <v>360</v>
      </c>
      <c r="M61" s="20" t="s">
        <v>390</v>
      </c>
      <c r="N61" s="20" t="s">
        <v>373</v>
      </c>
    </row>
    <row r="62" spans="1:14" s="2" customFormat="1" ht="12">
      <c r="A62" s="8"/>
      <c r="B62" s="14"/>
      <c r="C62" s="14"/>
      <c r="D62" s="14"/>
      <c r="E62" s="8"/>
      <c r="F62" s="19" t="s">
        <v>367</v>
      </c>
      <c r="G62" s="20" t="s">
        <v>506</v>
      </c>
      <c r="H62" s="21">
        <v>4000</v>
      </c>
      <c r="I62" s="19"/>
      <c r="J62" s="20"/>
      <c r="K62" s="20"/>
      <c r="L62" s="19"/>
      <c r="M62" s="20"/>
      <c r="N62" s="20"/>
    </row>
    <row r="63" spans="1:14" s="2" customFormat="1" ht="12">
      <c r="A63" s="8"/>
      <c r="B63" s="14"/>
      <c r="C63" s="14"/>
      <c r="D63" s="14"/>
      <c r="E63" s="8"/>
      <c r="F63" s="19" t="s">
        <v>367</v>
      </c>
      <c r="G63" s="20" t="s">
        <v>507</v>
      </c>
      <c r="H63" s="21">
        <v>6000</v>
      </c>
      <c r="I63" s="19"/>
      <c r="J63" s="20"/>
      <c r="K63" s="20"/>
      <c r="L63" s="19"/>
      <c r="M63" s="20"/>
      <c r="N63" s="20"/>
    </row>
    <row r="64" spans="1:14" s="2" customFormat="1" ht="12">
      <c r="A64" s="8" t="s">
        <v>508</v>
      </c>
      <c r="B64" s="14">
        <v>1</v>
      </c>
      <c r="C64" s="14">
        <v>1</v>
      </c>
      <c r="D64" s="14">
        <v>0</v>
      </c>
      <c r="E64" s="8" t="s">
        <v>509</v>
      </c>
      <c r="F64" s="19" t="s">
        <v>367</v>
      </c>
      <c r="G64" s="20" t="s">
        <v>510</v>
      </c>
      <c r="H64" s="21">
        <v>1200</v>
      </c>
      <c r="I64" s="19" t="s">
        <v>436</v>
      </c>
      <c r="J64" s="20" t="s">
        <v>511</v>
      </c>
      <c r="K64" s="20" t="s">
        <v>512</v>
      </c>
      <c r="L64" s="19" t="s">
        <v>360</v>
      </c>
      <c r="M64" s="20" t="s">
        <v>390</v>
      </c>
      <c r="N64" s="20" t="s">
        <v>373</v>
      </c>
    </row>
    <row r="65" spans="1:14" s="2" customFormat="1" ht="12">
      <c r="A65" s="8"/>
      <c r="B65" s="14"/>
      <c r="C65" s="14"/>
      <c r="D65" s="14"/>
      <c r="E65" s="8"/>
      <c r="F65" s="19" t="s">
        <v>367</v>
      </c>
      <c r="G65" s="20" t="s">
        <v>513</v>
      </c>
      <c r="H65" s="21">
        <v>5000</v>
      </c>
      <c r="I65" s="19" t="s">
        <v>369</v>
      </c>
      <c r="J65" s="20" t="s">
        <v>514</v>
      </c>
      <c r="K65" s="20" t="s">
        <v>512</v>
      </c>
      <c r="L65" s="19"/>
      <c r="M65" s="20"/>
      <c r="N65" s="20"/>
    </row>
    <row r="66" spans="1:14" s="2" customFormat="1" ht="12">
      <c r="A66" s="8"/>
      <c r="B66" s="14"/>
      <c r="C66" s="14"/>
      <c r="D66" s="14"/>
      <c r="E66" s="8"/>
      <c r="F66" s="19" t="s">
        <v>367</v>
      </c>
      <c r="G66" s="20" t="s">
        <v>515</v>
      </c>
      <c r="H66" s="21">
        <v>1800</v>
      </c>
      <c r="I66" s="19" t="s">
        <v>375</v>
      </c>
      <c r="J66" s="20" t="s">
        <v>516</v>
      </c>
      <c r="K66" s="20" t="s">
        <v>373</v>
      </c>
      <c r="L66" s="19"/>
      <c r="M66" s="20"/>
      <c r="N66" s="20"/>
    </row>
    <row r="67" spans="1:14" s="2" customFormat="1" ht="12">
      <c r="A67" s="8"/>
      <c r="B67" s="14"/>
      <c r="C67" s="14"/>
      <c r="D67" s="14"/>
      <c r="E67" s="8"/>
      <c r="F67" s="19" t="s">
        <v>367</v>
      </c>
      <c r="G67" s="20" t="s">
        <v>517</v>
      </c>
      <c r="H67" s="21">
        <v>2000</v>
      </c>
      <c r="I67" s="19"/>
      <c r="J67" s="20"/>
      <c r="K67" s="20"/>
      <c r="L67" s="19"/>
      <c r="M67" s="20"/>
      <c r="N67" s="20"/>
    </row>
    <row r="68" spans="1:14" s="2" customFormat="1" ht="12">
      <c r="A68" s="8"/>
      <c r="B68" s="14"/>
      <c r="C68" s="14"/>
      <c r="D68" s="14"/>
      <c r="E68" s="8"/>
      <c r="F68" s="19" t="s">
        <v>379</v>
      </c>
      <c r="G68" s="20" t="s">
        <v>518</v>
      </c>
      <c r="H68" s="18" t="s">
        <v>373</v>
      </c>
      <c r="I68" s="19"/>
      <c r="J68" s="20"/>
      <c r="K68" s="20"/>
      <c r="L68" s="19"/>
      <c r="M68" s="20"/>
      <c r="N68" s="20"/>
    </row>
    <row r="69" spans="1:14" s="2" customFormat="1" ht="12">
      <c r="A69" s="8"/>
      <c r="B69" s="14"/>
      <c r="C69" s="14"/>
      <c r="D69" s="14"/>
      <c r="E69" s="8"/>
      <c r="F69" s="19" t="s">
        <v>382</v>
      </c>
      <c r="G69" s="20" t="s">
        <v>396</v>
      </c>
      <c r="H69" s="18">
        <v>43800</v>
      </c>
      <c r="I69" s="19"/>
      <c r="J69" s="20"/>
      <c r="K69" s="20"/>
      <c r="L69" s="19"/>
      <c r="M69" s="20"/>
      <c r="N69" s="20"/>
    </row>
    <row r="70" spans="1:14" s="2" customFormat="1" ht="22.5">
      <c r="A70" s="8" t="s">
        <v>519</v>
      </c>
      <c r="B70" s="14">
        <v>1</v>
      </c>
      <c r="C70" s="14">
        <v>1</v>
      </c>
      <c r="D70" s="14">
        <v>0</v>
      </c>
      <c r="E70" s="8" t="s">
        <v>520</v>
      </c>
      <c r="F70" s="19" t="s">
        <v>367</v>
      </c>
      <c r="G70" s="20" t="s">
        <v>521</v>
      </c>
      <c r="H70" s="21">
        <v>2800</v>
      </c>
      <c r="I70" s="19" t="s">
        <v>369</v>
      </c>
      <c r="J70" s="20" t="s">
        <v>522</v>
      </c>
      <c r="K70" s="20" t="s">
        <v>523</v>
      </c>
      <c r="L70" s="19" t="s">
        <v>360</v>
      </c>
      <c r="M70" s="20" t="s">
        <v>390</v>
      </c>
      <c r="N70" s="20" t="s">
        <v>373</v>
      </c>
    </row>
    <row r="71" spans="1:14" s="2" customFormat="1" ht="33.75">
      <c r="A71" s="8"/>
      <c r="B71" s="14"/>
      <c r="C71" s="14"/>
      <c r="D71" s="14"/>
      <c r="E71" s="8"/>
      <c r="F71" s="19" t="s">
        <v>367</v>
      </c>
      <c r="G71" s="20" t="s">
        <v>524</v>
      </c>
      <c r="H71" s="21">
        <v>7200</v>
      </c>
      <c r="I71" s="19" t="s">
        <v>375</v>
      </c>
      <c r="J71" s="20" t="s">
        <v>522</v>
      </c>
      <c r="K71" s="20" t="s">
        <v>525</v>
      </c>
      <c r="L71" s="19"/>
      <c r="M71" s="20"/>
      <c r="N71" s="20"/>
    </row>
    <row r="72" spans="1:14" s="2" customFormat="1" ht="22.5">
      <c r="A72" s="8"/>
      <c r="B72" s="14"/>
      <c r="C72" s="14"/>
      <c r="D72" s="14"/>
      <c r="E72" s="8"/>
      <c r="F72" s="19" t="s">
        <v>379</v>
      </c>
      <c r="G72" s="20" t="s">
        <v>522</v>
      </c>
      <c r="H72" s="18" t="s">
        <v>523</v>
      </c>
      <c r="I72" s="19"/>
      <c r="J72" s="20"/>
      <c r="K72" s="20"/>
      <c r="L72" s="19"/>
      <c r="M72" s="20"/>
      <c r="N72" s="20"/>
    </row>
    <row r="73" spans="1:14" s="2" customFormat="1" ht="12">
      <c r="A73" s="8"/>
      <c r="B73" s="14"/>
      <c r="C73" s="14"/>
      <c r="D73" s="14"/>
      <c r="E73" s="8"/>
      <c r="F73" s="19" t="s">
        <v>382</v>
      </c>
      <c r="G73" s="20" t="s">
        <v>396</v>
      </c>
      <c r="H73" s="18">
        <v>43800</v>
      </c>
      <c r="I73" s="19"/>
      <c r="J73" s="20"/>
      <c r="K73" s="20"/>
      <c r="L73" s="19"/>
      <c r="M73" s="20"/>
      <c r="N73" s="20"/>
    </row>
    <row r="74" spans="1:14" s="2" customFormat="1" ht="34.5">
      <c r="A74" s="8" t="s">
        <v>526</v>
      </c>
      <c r="B74" s="14">
        <v>1</v>
      </c>
      <c r="C74" s="14">
        <v>1</v>
      </c>
      <c r="D74" s="14">
        <v>0</v>
      </c>
      <c r="E74" s="8" t="s">
        <v>527</v>
      </c>
      <c r="F74" s="19" t="s">
        <v>367</v>
      </c>
      <c r="G74" s="20" t="s">
        <v>528</v>
      </c>
      <c r="H74" s="21">
        <v>10000</v>
      </c>
      <c r="I74" s="19" t="s">
        <v>369</v>
      </c>
      <c r="J74" s="20" t="s">
        <v>529</v>
      </c>
      <c r="K74" s="20" t="s">
        <v>530</v>
      </c>
      <c r="L74" s="19" t="s">
        <v>360</v>
      </c>
      <c r="M74" s="20" t="s">
        <v>529</v>
      </c>
      <c r="N74" s="20" t="s">
        <v>531</v>
      </c>
    </row>
    <row r="75" spans="1:14" s="2" customFormat="1" ht="33.75">
      <c r="A75" s="8"/>
      <c r="B75" s="14"/>
      <c r="C75" s="14"/>
      <c r="D75" s="14"/>
      <c r="E75" s="8"/>
      <c r="F75" s="19" t="s">
        <v>379</v>
      </c>
      <c r="G75" s="20" t="s">
        <v>532</v>
      </c>
      <c r="H75" s="18" t="s">
        <v>533</v>
      </c>
      <c r="I75" s="19" t="s">
        <v>375</v>
      </c>
      <c r="J75" s="20" t="s">
        <v>529</v>
      </c>
      <c r="K75" s="20" t="s">
        <v>530</v>
      </c>
      <c r="L75" s="19"/>
      <c r="M75" s="20"/>
      <c r="N75" s="20"/>
    </row>
    <row r="76" spans="1:14" s="2" customFormat="1" ht="34.5">
      <c r="A76" s="8"/>
      <c r="B76" s="14"/>
      <c r="C76" s="14"/>
      <c r="D76" s="14"/>
      <c r="E76" s="8"/>
      <c r="F76" s="19" t="s">
        <v>382</v>
      </c>
      <c r="G76" s="20" t="s">
        <v>532</v>
      </c>
      <c r="H76" s="18" t="s">
        <v>534</v>
      </c>
      <c r="I76" s="19"/>
      <c r="J76" s="20"/>
      <c r="K76" s="20"/>
      <c r="L76" s="19"/>
      <c r="M76" s="20"/>
      <c r="N76" s="20"/>
    </row>
  </sheetData>
  <sheetProtection/>
  <mergeCells count="96">
    <mergeCell ref="A1:N1"/>
    <mergeCell ref="A2:N2"/>
    <mergeCell ref="B3:D3"/>
    <mergeCell ref="F3:N3"/>
    <mergeCell ref="F4:H4"/>
    <mergeCell ref="I4:K4"/>
    <mergeCell ref="L4:N4"/>
    <mergeCell ref="A3:A7"/>
    <mergeCell ref="A9:A13"/>
    <mergeCell ref="A14:A17"/>
    <mergeCell ref="A18:A21"/>
    <mergeCell ref="A22:A25"/>
    <mergeCell ref="A26:A29"/>
    <mergeCell ref="A30:A33"/>
    <mergeCell ref="A34:A40"/>
    <mergeCell ref="A41:A45"/>
    <mergeCell ref="A46:A50"/>
    <mergeCell ref="A51:A55"/>
    <mergeCell ref="A56:A60"/>
    <mergeCell ref="A61:A63"/>
    <mergeCell ref="A64:A69"/>
    <mergeCell ref="A70:A73"/>
    <mergeCell ref="A74:A76"/>
    <mergeCell ref="B4:B7"/>
    <mergeCell ref="B9:B13"/>
    <mergeCell ref="B14:B17"/>
    <mergeCell ref="B18:B21"/>
    <mergeCell ref="B22:B25"/>
    <mergeCell ref="B26:B29"/>
    <mergeCell ref="B30:B33"/>
    <mergeCell ref="B34:B40"/>
    <mergeCell ref="B41:B45"/>
    <mergeCell ref="B46:B50"/>
    <mergeCell ref="B51:B55"/>
    <mergeCell ref="B56:B60"/>
    <mergeCell ref="B61:B63"/>
    <mergeCell ref="B64:B69"/>
    <mergeCell ref="B70:B73"/>
    <mergeCell ref="B74:B76"/>
    <mergeCell ref="C4:C7"/>
    <mergeCell ref="C9:C13"/>
    <mergeCell ref="C14:C17"/>
    <mergeCell ref="C18:C21"/>
    <mergeCell ref="C22:C25"/>
    <mergeCell ref="C26:C29"/>
    <mergeCell ref="C30:C33"/>
    <mergeCell ref="C34:C40"/>
    <mergeCell ref="C41:C45"/>
    <mergeCell ref="C46:C50"/>
    <mergeCell ref="C51:C55"/>
    <mergeCell ref="C56:C60"/>
    <mergeCell ref="C61:C63"/>
    <mergeCell ref="C64:C69"/>
    <mergeCell ref="C70:C73"/>
    <mergeCell ref="C74:C76"/>
    <mergeCell ref="D4:D7"/>
    <mergeCell ref="D9:D13"/>
    <mergeCell ref="D14:D17"/>
    <mergeCell ref="D18:D21"/>
    <mergeCell ref="D22:D25"/>
    <mergeCell ref="D26:D29"/>
    <mergeCell ref="D30:D33"/>
    <mergeCell ref="D34:D40"/>
    <mergeCell ref="D41:D45"/>
    <mergeCell ref="D46:D50"/>
    <mergeCell ref="D51:D55"/>
    <mergeCell ref="D56:D60"/>
    <mergeCell ref="D61:D63"/>
    <mergeCell ref="D64:D69"/>
    <mergeCell ref="D70:D73"/>
    <mergeCell ref="D74:D76"/>
    <mergeCell ref="E3:E7"/>
    <mergeCell ref="E9:E13"/>
    <mergeCell ref="E14:E17"/>
    <mergeCell ref="E18:E21"/>
    <mergeCell ref="E22:E25"/>
    <mergeCell ref="E26:E29"/>
    <mergeCell ref="E30:E33"/>
    <mergeCell ref="E34:E40"/>
    <mergeCell ref="E41:E45"/>
    <mergeCell ref="E46:E50"/>
    <mergeCell ref="E51:E55"/>
    <mergeCell ref="E56:E60"/>
    <mergeCell ref="E61:E63"/>
    <mergeCell ref="E64:E69"/>
    <mergeCell ref="E70:E73"/>
    <mergeCell ref="E74:E76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rintOptions horizontalCentered="1"/>
  <pageMargins left="0.7513888888888889" right="0.7513888888888889" top="0.8027777777777778" bottom="0.60625" header="0.5" footer="0.5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A1">
      <selection activeCell="C12" sqref="C12"/>
    </sheetView>
  </sheetViews>
  <sheetFormatPr defaultColWidth="6.50390625" defaultRowHeight="20.25" customHeight="1"/>
  <cols>
    <col min="1" max="1" width="40.125" style="23" customWidth="1"/>
    <col min="2" max="2" width="25.125" style="23" customWidth="1"/>
    <col min="3" max="3" width="40.125" style="23" customWidth="1"/>
    <col min="4" max="4" width="25.125" style="23" customWidth="1"/>
    <col min="5" max="16384" width="6.50390625" style="23" customWidth="1"/>
  </cols>
  <sheetData>
    <row r="1" ht="20.25" customHeight="1">
      <c r="A1" s="210"/>
    </row>
    <row r="2" spans="1:31" ht="20.25" customHeight="1">
      <c r="A2" s="159"/>
      <c r="B2" s="159"/>
      <c r="C2" s="159"/>
      <c r="D2" s="66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20.25" customHeight="1">
      <c r="A3" s="28" t="s">
        <v>5</v>
      </c>
      <c r="B3" s="28"/>
      <c r="C3" s="28"/>
      <c r="D3" s="28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ht="20.25" customHeight="1">
      <c r="A4" s="116" t="s">
        <v>1</v>
      </c>
      <c r="B4" s="116"/>
      <c r="C4" s="64"/>
      <c r="D4" s="31" t="s">
        <v>6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ht="25.5" customHeight="1">
      <c r="A5" s="160" t="s">
        <v>7</v>
      </c>
      <c r="B5" s="160"/>
      <c r="C5" s="160" t="s">
        <v>8</v>
      </c>
      <c r="D5" s="16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1" ht="25.5" customHeight="1">
      <c r="A6" s="175" t="s">
        <v>9</v>
      </c>
      <c r="B6" s="175" t="s">
        <v>10</v>
      </c>
      <c r="C6" s="175" t="s">
        <v>9</v>
      </c>
      <c r="D6" s="211" t="s">
        <v>10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ht="25.5" customHeight="1">
      <c r="A7" s="167" t="s">
        <v>11</v>
      </c>
      <c r="B7" s="168">
        <v>421.8</v>
      </c>
      <c r="C7" s="167" t="s">
        <v>12</v>
      </c>
      <c r="D7" s="168">
        <v>163.07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1" ht="25.5" customHeight="1">
      <c r="A8" s="167" t="s">
        <v>13</v>
      </c>
      <c r="B8" s="168">
        <v>0</v>
      </c>
      <c r="C8" s="167" t="s">
        <v>14</v>
      </c>
      <c r="D8" s="168">
        <v>1.56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ht="25.5" customHeight="1">
      <c r="A9" s="167" t="s">
        <v>15</v>
      </c>
      <c r="B9" s="168">
        <v>0</v>
      </c>
      <c r="C9" s="167" t="s">
        <v>16</v>
      </c>
      <c r="D9" s="170">
        <v>56.13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ht="25.5" customHeight="1">
      <c r="A10" s="167" t="s">
        <v>17</v>
      </c>
      <c r="B10" s="168">
        <v>0</v>
      </c>
      <c r="C10" s="167" t="s">
        <v>18</v>
      </c>
      <c r="D10" s="170">
        <v>7.55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ht="25.5" customHeight="1">
      <c r="A11" s="167" t="s">
        <v>19</v>
      </c>
      <c r="B11" s="168">
        <v>0</v>
      </c>
      <c r="C11" s="167" t="s">
        <v>20</v>
      </c>
      <c r="D11" s="170">
        <v>3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ht="25.5" customHeight="1">
      <c r="A12" s="167" t="s">
        <v>21</v>
      </c>
      <c r="B12" s="168">
        <v>0</v>
      </c>
      <c r="C12" s="167" t="s">
        <v>22</v>
      </c>
      <c r="D12" s="168">
        <v>21.72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ht="25.5" customHeight="1">
      <c r="A13" s="167"/>
      <c r="B13" s="168"/>
      <c r="C13" s="167" t="s">
        <v>23</v>
      </c>
      <c r="D13" s="170">
        <v>156.29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ht="25.5" customHeight="1">
      <c r="A14" s="167"/>
      <c r="B14" s="168"/>
      <c r="C14" s="167" t="s">
        <v>24</v>
      </c>
      <c r="D14" s="170">
        <v>12.48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25.5" customHeight="1">
      <c r="A15" s="167"/>
      <c r="B15" s="168"/>
      <c r="C15" s="193"/>
      <c r="D15" s="193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25.5" customHeight="1">
      <c r="A16" s="175" t="s">
        <v>25</v>
      </c>
      <c r="B16" s="170">
        <v>421.8</v>
      </c>
      <c r="C16" s="175" t="s">
        <v>26</v>
      </c>
      <c r="D16" s="170">
        <v>421.8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25.5" customHeight="1">
      <c r="A17" s="167" t="s">
        <v>27</v>
      </c>
      <c r="B17" s="168"/>
      <c r="C17" s="167" t="s">
        <v>28</v>
      </c>
      <c r="D17" s="168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ht="25.5" customHeight="1">
      <c r="A18" s="167" t="s">
        <v>29</v>
      </c>
      <c r="B18" s="168"/>
      <c r="C18" s="167" t="s">
        <v>30</v>
      </c>
      <c r="D18" s="168"/>
      <c r="E18" s="90"/>
      <c r="F18" s="90"/>
      <c r="G18" s="212" t="s">
        <v>31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ht="25.5" customHeight="1">
      <c r="A19" s="167"/>
      <c r="B19" s="168"/>
      <c r="C19" s="167" t="s">
        <v>32</v>
      </c>
      <c r="D19" s="168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ht="25.5" customHeight="1">
      <c r="A20" s="167"/>
      <c r="B20" s="177"/>
      <c r="C20" s="167"/>
      <c r="D20" s="170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</row>
    <row r="21" spans="1:31" ht="25.5" customHeight="1">
      <c r="A21" s="175" t="s">
        <v>33</v>
      </c>
      <c r="B21" s="177">
        <v>421.8</v>
      </c>
      <c r="C21" s="175" t="s">
        <v>34</v>
      </c>
      <c r="D21" s="170">
        <v>421.8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</row>
    <row r="22" spans="1:31" ht="20.25" customHeight="1">
      <c r="A22" s="179"/>
      <c r="B22" s="180"/>
      <c r="C22" s="181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J11" sqref="J11"/>
    </sheetView>
  </sheetViews>
  <sheetFormatPr defaultColWidth="6.875" defaultRowHeight="12.75" customHeight="1"/>
  <cols>
    <col min="1" max="3" width="3.875" style="23" customWidth="1"/>
    <col min="4" max="4" width="6.875" style="23" customWidth="1"/>
    <col min="5" max="5" width="28.50390625" style="23" customWidth="1"/>
    <col min="6" max="10" width="10.00390625" style="23" customWidth="1"/>
    <col min="11" max="14" width="9.125" style="23" customWidth="1"/>
    <col min="15" max="15" width="10.375" style="23" customWidth="1"/>
    <col min="16" max="17" width="8.00390625" style="23" customWidth="1"/>
    <col min="18" max="18" width="10.875" style="23" customWidth="1"/>
    <col min="19" max="19" width="7.375" style="23" customWidth="1"/>
    <col min="20" max="20" width="12.375" style="23" customWidth="1"/>
    <col min="21" max="16384" width="6.875" style="23" customWidth="1"/>
  </cols>
  <sheetData>
    <row r="1" spans="1:4" ht="27" customHeight="1">
      <c r="A1" s="196"/>
      <c r="B1" s="196"/>
      <c r="C1" s="196"/>
      <c r="D1" s="196"/>
    </row>
    <row r="2" spans="1:20" ht="19.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08"/>
      <c r="T2" s="209" t="s">
        <v>35</v>
      </c>
    </row>
    <row r="3" spans="1:20" ht="19.5" customHeight="1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9.5" customHeight="1">
      <c r="A4" s="29" t="s">
        <v>1</v>
      </c>
      <c r="B4" s="29"/>
      <c r="C4" s="29"/>
      <c r="D4" s="29"/>
      <c r="E4" s="29"/>
      <c r="F4" s="67"/>
      <c r="G4" s="67"/>
      <c r="H4" s="67"/>
      <c r="I4" s="67"/>
      <c r="J4" s="115"/>
      <c r="K4" s="115"/>
      <c r="L4" s="115"/>
      <c r="M4" s="115"/>
      <c r="N4" s="115"/>
      <c r="O4" s="115"/>
      <c r="P4" s="115"/>
      <c r="Q4" s="115"/>
      <c r="R4" s="115"/>
      <c r="S4" s="56"/>
      <c r="T4" s="31" t="s">
        <v>6</v>
      </c>
    </row>
    <row r="5" spans="1:20" ht="19.5" customHeight="1">
      <c r="A5" s="32" t="s">
        <v>37</v>
      </c>
      <c r="B5" s="32"/>
      <c r="C5" s="32"/>
      <c r="D5" s="33"/>
      <c r="E5" s="34"/>
      <c r="F5" s="41" t="s">
        <v>38</v>
      </c>
      <c r="G5" s="35" t="s">
        <v>39</v>
      </c>
      <c r="H5" s="41" t="s">
        <v>40</v>
      </c>
      <c r="I5" s="41" t="s">
        <v>41</v>
      </c>
      <c r="J5" s="41" t="s">
        <v>42</v>
      </c>
      <c r="K5" s="41" t="s">
        <v>43</v>
      </c>
      <c r="L5" s="41"/>
      <c r="M5" s="198" t="s">
        <v>44</v>
      </c>
      <c r="N5" s="37" t="s">
        <v>45</v>
      </c>
      <c r="O5" s="199"/>
      <c r="P5" s="199"/>
      <c r="Q5" s="199"/>
      <c r="R5" s="199"/>
      <c r="S5" s="41" t="s">
        <v>46</v>
      </c>
      <c r="T5" s="41" t="s">
        <v>47</v>
      </c>
    </row>
    <row r="6" spans="1:20" ht="19.5" customHeight="1">
      <c r="A6" s="36" t="s">
        <v>48</v>
      </c>
      <c r="B6" s="36"/>
      <c r="C6" s="197"/>
      <c r="D6" s="40" t="s">
        <v>49</v>
      </c>
      <c r="E6" s="40" t="s">
        <v>50</v>
      </c>
      <c r="F6" s="41"/>
      <c r="G6" s="35"/>
      <c r="H6" s="41"/>
      <c r="I6" s="41"/>
      <c r="J6" s="41"/>
      <c r="K6" s="200" t="s">
        <v>51</v>
      </c>
      <c r="L6" s="41" t="s">
        <v>52</v>
      </c>
      <c r="M6" s="198"/>
      <c r="N6" s="41" t="s">
        <v>53</v>
      </c>
      <c r="O6" s="41" t="s">
        <v>54</v>
      </c>
      <c r="P6" s="41" t="s">
        <v>55</v>
      </c>
      <c r="Q6" s="41" t="s">
        <v>56</v>
      </c>
      <c r="R6" s="41" t="s">
        <v>57</v>
      </c>
      <c r="S6" s="41"/>
      <c r="T6" s="41"/>
    </row>
    <row r="7" spans="1:20" ht="30.75" customHeight="1">
      <c r="A7" s="43" t="s">
        <v>58</v>
      </c>
      <c r="B7" s="42" t="s">
        <v>59</v>
      </c>
      <c r="C7" s="44" t="s">
        <v>60</v>
      </c>
      <c r="D7" s="46"/>
      <c r="E7" s="46"/>
      <c r="F7" s="47"/>
      <c r="G7" s="48"/>
      <c r="H7" s="47"/>
      <c r="I7" s="47"/>
      <c r="J7" s="47"/>
      <c r="K7" s="201"/>
      <c r="L7" s="47"/>
      <c r="M7" s="202"/>
      <c r="N7" s="47"/>
      <c r="O7" s="47"/>
      <c r="P7" s="47"/>
      <c r="Q7" s="47"/>
      <c r="R7" s="47"/>
      <c r="S7" s="47"/>
      <c r="T7" s="47"/>
    </row>
    <row r="8" spans="1:20" s="195" customFormat="1" ht="22.5" customHeight="1">
      <c r="A8" s="161"/>
      <c r="B8" s="189"/>
      <c r="C8" s="161"/>
      <c r="D8" s="188"/>
      <c r="E8" s="188" t="s">
        <v>38</v>
      </c>
      <c r="F8" s="192">
        <f>SUM(F9:F34)</f>
        <v>421.8</v>
      </c>
      <c r="G8" s="192"/>
      <c r="H8" s="192">
        <f>SUM(H9:H34)</f>
        <v>421.8</v>
      </c>
      <c r="I8" s="203"/>
      <c r="J8" s="204"/>
      <c r="K8" s="205"/>
      <c r="L8" s="203"/>
      <c r="M8" s="206"/>
      <c r="N8" s="207"/>
      <c r="O8" s="203"/>
      <c r="P8" s="203"/>
      <c r="Q8" s="203"/>
      <c r="R8" s="204"/>
      <c r="S8" s="207"/>
      <c r="T8" s="204"/>
    </row>
    <row r="9" spans="1:20" ht="21" customHeight="1">
      <c r="A9" s="49" t="s">
        <v>61</v>
      </c>
      <c r="B9" s="49" t="s">
        <v>62</v>
      </c>
      <c r="C9" s="49" t="s">
        <v>63</v>
      </c>
      <c r="D9" s="149">
        <v>739101</v>
      </c>
      <c r="E9" s="97" t="s">
        <v>64</v>
      </c>
      <c r="F9" s="93">
        <v>2</v>
      </c>
      <c r="G9" s="93"/>
      <c r="H9" s="93">
        <v>2</v>
      </c>
      <c r="I9" s="93"/>
      <c r="J9" s="50"/>
      <c r="K9" s="51"/>
      <c r="L9" s="93"/>
      <c r="M9" s="50"/>
      <c r="N9" s="51"/>
      <c r="O9" s="93"/>
      <c r="P9" s="93"/>
      <c r="Q9" s="93"/>
      <c r="R9" s="50"/>
      <c r="S9" s="51"/>
      <c r="T9" s="50"/>
    </row>
    <row r="10" spans="1:20" ht="21" customHeight="1">
      <c r="A10" s="49" t="s">
        <v>61</v>
      </c>
      <c r="B10" s="49" t="s">
        <v>65</v>
      </c>
      <c r="C10" s="49" t="s">
        <v>62</v>
      </c>
      <c r="D10" s="149">
        <v>739101</v>
      </c>
      <c r="E10" s="49" t="s">
        <v>66</v>
      </c>
      <c r="F10" s="93">
        <v>108.82</v>
      </c>
      <c r="G10" s="93"/>
      <c r="H10" s="93">
        <v>108.82</v>
      </c>
      <c r="I10" s="93"/>
      <c r="J10" s="50"/>
      <c r="K10" s="51"/>
      <c r="L10" s="93"/>
      <c r="M10" s="50"/>
      <c r="N10" s="51"/>
      <c r="O10" s="93"/>
      <c r="P10" s="93"/>
      <c r="Q10" s="93"/>
      <c r="R10" s="50"/>
      <c r="S10" s="51"/>
      <c r="T10" s="50"/>
    </row>
    <row r="11" spans="1:20" ht="21" customHeight="1">
      <c r="A11" s="49" t="s">
        <v>61</v>
      </c>
      <c r="B11" s="49" t="s">
        <v>65</v>
      </c>
      <c r="C11" s="49" t="s">
        <v>63</v>
      </c>
      <c r="D11" s="149">
        <v>739101</v>
      </c>
      <c r="E11" s="49" t="s">
        <v>64</v>
      </c>
      <c r="F11" s="93">
        <v>24</v>
      </c>
      <c r="G11" s="93"/>
      <c r="H11" s="93">
        <v>24</v>
      </c>
      <c r="I11" s="93"/>
      <c r="J11" s="50"/>
      <c r="K11" s="51"/>
      <c r="L11" s="93"/>
      <c r="M11" s="50"/>
      <c r="N11" s="51"/>
      <c r="O11" s="93"/>
      <c r="P11" s="93"/>
      <c r="Q11" s="93"/>
      <c r="R11" s="50"/>
      <c r="S11" s="51"/>
      <c r="T11" s="50"/>
    </row>
    <row r="12" spans="1:20" ht="21" customHeight="1">
      <c r="A12" s="49" t="s">
        <v>61</v>
      </c>
      <c r="B12" s="49" t="s">
        <v>65</v>
      </c>
      <c r="C12" s="49" t="s">
        <v>67</v>
      </c>
      <c r="D12" s="149">
        <v>739101</v>
      </c>
      <c r="E12" s="49" t="s">
        <v>68</v>
      </c>
      <c r="F12" s="93">
        <v>3</v>
      </c>
      <c r="G12" s="93"/>
      <c r="H12" s="93">
        <v>3</v>
      </c>
      <c r="I12" s="93"/>
      <c r="J12" s="50"/>
      <c r="K12" s="51"/>
      <c r="L12" s="93"/>
      <c r="M12" s="50"/>
      <c r="N12" s="51"/>
      <c r="O12" s="93"/>
      <c r="P12" s="93"/>
      <c r="Q12" s="93"/>
      <c r="R12" s="50"/>
      <c r="S12" s="51"/>
      <c r="T12" s="50"/>
    </row>
    <row r="13" spans="1:20" ht="21" customHeight="1">
      <c r="A13" s="49" t="s">
        <v>61</v>
      </c>
      <c r="B13" s="49" t="s">
        <v>69</v>
      </c>
      <c r="C13" s="49" t="s">
        <v>63</v>
      </c>
      <c r="D13" s="149">
        <v>739101</v>
      </c>
      <c r="E13" s="49" t="s">
        <v>64</v>
      </c>
      <c r="F13" s="93">
        <v>2</v>
      </c>
      <c r="G13" s="93"/>
      <c r="H13" s="93">
        <v>2</v>
      </c>
      <c r="I13" s="93"/>
      <c r="J13" s="50"/>
      <c r="K13" s="51"/>
      <c r="L13" s="93"/>
      <c r="M13" s="50"/>
      <c r="N13" s="51"/>
      <c r="O13" s="93"/>
      <c r="P13" s="93"/>
      <c r="Q13" s="93"/>
      <c r="R13" s="50"/>
      <c r="S13" s="51"/>
      <c r="T13" s="50"/>
    </row>
    <row r="14" spans="1:20" ht="21" customHeight="1">
      <c r="A14" s="49" t="s">
        <v>61</v>
      </c>
      <c r="B14" s="49" t="s">
        <v>70</v>
      </c>
      <c r="C14" s="49" t="s">
        <v>62</v>
      </c>
      <c r="D14" s="149">
        <v>739101</v>
      </c>
      <c r="E14" s="49" t="s">
        <v>66</v>
      </c>
      <c r="F14" s="93">
        <v>21.25</v>
      </c>
      <c r="G14" s="93"/>
      <c r="H14" s="93">
        <v>21.25</v>
      </c>
      <c r="I14" s="93"/>
      <c r="J14" s="50"/>
      <c r="K14" s="51"/>
      <c r="L14" s="93"/>
      <c r="M14" s="50"/>
      <c r="N14" s="51"/>
      <c r="O14" s="93"/>
      <c r="P14" s="93"/>
      <c r="Q14" s="93"/>
      <c r="R14" s="50"/>
      <c r="S14" s="51"/>
      <c r="T14" s="50"/>
    </row>
    <row r="15" spans="1:20" ht="21" customHeight="1">
      <c r="A15" s="49" t="s">
        <v>61</v>
      </c>
      <c r="B15" s="49" t="s">
        <v>70</v>
      </c>
      <c r="C15" s="49" t="s">
        <v>63</v>
      </c>
      <c r="D15" s="149">
        <v>739101</v>
      </c>
      <c r="E15" s="49" t="s">
        <v>64</v>
      </c>
      <c r="F15" s="93">
        <v>2</v>
      </c>
      <c r="G15" s="93"/>
      <c r="H15" s="93">
        <v>2</v>
      </c>
      <c r="I15" s="93"/>
      <c r="J15" s="50"/>
      <c r="K15" s="51"/>
      <c r="L15" s="93"/>
      <c r="M15" s="50"/>
      <c r="N15" s="51"/>
      <c r="O15" s="93"/>
      <c r="P15" s="93"/>
      <c r="Q15" s="93"/>
      <c r="R15" s="50"/>
      <c r="S15" s="51"/>
      <c r="T15" s="50"/>
    </row>
    <row r="16" spans="1:20" ht="21" customHeight="1">
      <c r="A16" s="49" t="s">
        <v>71</v>
      </c>
      <c r="B16" s="49" t="s">
        <v>67</v>
      </c>
      <c r="C16" s="49" t="s">
        <v>65</v>
      </c>
      <c r="D16" s="149">
        <v>739101</v>
      </c>
      <c r="E16" s="49" t="s">
        <v>72</v>
      </c>
      <c r="F16" s="93">
        <v>1.56</v>
      </c>
      <c r="G16" s="93"/>
      <c r="H16" s="93">
        <v>1.56</v>
      </c>
      <c r="I16" s="93"/>
      <c r="J16" s="50"/>
      <c r="K16" s="51"/>
      <c r="L16" s="93"/>
      <c r="M16" s="50"/>
      <c r="N16" s="51"/>
      <c r="O16" s="93"/>
      <c r="P16" s="93"/>
      <c r="Q16" s="93"/>
      <c r="R16" s="50"/>
      <c r="S16" s="51"/>
      <c r="T16" s="50"/>
    </row>
    <row r="17" spans="1:20" ht="21" customHeight="1">
      <c r="A17" s="49" t="s">
        <v>73</v>
      </c>
      <c r="B17" s="49" t="s">
        <v>74</v>
      </c>
      <c r="C17" s="49" t="s">
        <v>62</v>
      </c>
      <c r="D17" s="149">
        <v>739101</v>
      </c>
      <c r="E17" s="49" t="s">
        <v>75</v>
      </c>
      <c r="F17" s="93">
        <v>3.19</v>
      </c>
      <c r="G17" s="93"/>
      <c r="H17" s="93">
        <v>3.19</v>
      </c>
      <c r="I17" s="93"/>
      <c r="J17" s="50"/>
      <c r="K17" s="51"/>
      <c r="L17" s="93"/>
      <c r="M17" s="50"/>
      <c r="N17" s="51"/>
      <c r="O17" s="93"/>
      <c r="P17" s="93"/>
      <c r="Q17" s="93"/>
      <c r="R17" s="50"/>
      <c r="S17" s="51"/>
      <c r="T17" s="50"/>
    </row>
    <row r="18" spans="1:20" ht="21" customHeight="1">
      <c r="A18" s="49" t="s">
        <v>73</v>
      </c>
      <c r="B18" s="49" t="s">
        <v>74</v>
      </c>
      <c r="C18" s="49" t="s">
        <v>74</v>
      </c>
      <c r="D18" s="149">
        <v>739101</v>
      </c>
      <c r="E18" s="49" t="s">
        <v>76</v>
      </c>
      <c r="F18" s="93">
        <v>21.78</v>
      </c>
      <c r="G18" s="93"/>
      <c r="H18" s="93">
        <v>21.78</v>
      </c>
      <c r="I18" s="93"/>
      <c r="J18" s="50"/>
      <c r="K18" s="51"/>
      <c r="L18" s="93"/>
      <c r="M18" s="50"/>
      <c r="N18" s="51"/>
      <c r="O18" s="93"/>
      <c r="P18" s="93"/>
      <c r="Q18" s="93"/>
      <c r="R18" s="50"/>
      <c r="S18" s="51"/>
      <c r="T18" s="50"/>
    </row>
    <row r="19" spans="1:20" ht="21" customHeight="1">
      <c r="A19" s="49" t="s">
        <v>73</v>
      </c>
      <c r="B19" s="49" t="s">
        <v>67</v>
      </c>
      <c r="C19" s="49" t="s">
        <v>62</v>
      </c>
      <c r="D19" s="149">
        <v>739101</v>
      </c>
      <c r="E19" s="49" t="s">
        <v>77</v>
      </c>
      <c r="F19" s="93">
        <v>4.5</v>
      </c>
      <c r="G19" s="93"/>
      <c r="H19" s="93">
        <v>4.5</v>
      </c>
      <c r="I19" s="93"/>
      <c r="J19" s="50"/>
      <c r="K19" s="51"/>
      <c r="L19" s="93"/>
      <c r="M19" s="50"/>
      <c r="N19" s="51"/>
      <c r="O19" s="93"/>
      <c r="P19" s="93"/>
      <c r="Q19" s="93"/>
      <c r="R19" s="50"/>
      <c r="S19" s="51"/>
      <c r="T19" s="50"/>
    </row>
    <row r="20" spans="1:20" ht="21" customHeight="1">
      <c r="A20" s="49" t="s">
        <v>73</v>
      </c>
      <c r="B20" s="49" t="s">
        <v>67</v>
      </c>
      <c r="C20" s="49" t="s">
        <v>65</v>
      </c>
      <c r="D20" s="149">
        <v>739101</v>
      </c>
      <c r="E20" s="49" t="s">
        <v>78</v>
      </c>
      <c r="F20" s="93">
        <v>6.84</v>
      </c>
      <c r="G20" s="93"/>
      <c r="H20" s="93">
        <v>6.84</v>
      </c>
      <c r="I20" s="93"/>
      <c r="J20" s="50"/>
      <c r="K20" s="51"/>
      <c r="L20" s="93"/>
      <c r="M20" s="50"/>
      <c r="N20" s="51"/>
      <c r="O20" s="93"/>
      <c r="P20" s="93"/>
      <c r="Q20" s="93"/>
      <c r="R20" s="50"/>
      <c r="S20" s="51"/>
      <c r="T20" s="50"/>
    </row>
    <row r="21" spans="1:20" ht="21" customHeight="1">
      <c r="A21" s="49" t="s">
        <v>73</v>
      </c>
      <c r="B21" s="49" t="s">
        <v>67</v>
      </c>
      <c r="C21" s="49" t="s">
        <v>79</v>
      </c>
      <c r="D21" s="149">
        <v>739101</v>
      </c>
      <c r="E21" s="49" t="s">
        <v>80</v>
      </c>
      <c r="F21" s="93">
        <v>6.38</v>
      </c>
      <c r="G21" s="93"/>
      <c r="H21" s="93">
        <v>6.38</v>
      </c>
      <c r="I21" s="93"/>
      <c r="J21" s="50"/>
      <c r="K21" s="51"/>
      <c r="L21" s="93"/>
      <c r="M21" s="50"/>
      <c r="N21" s="51"/>
      <c r="O21" s="93"/>
      <c r="P21" s="93"/>
      <c r="Q21" s="93"/>
      <c r="R21" s="50"/>
      <c r="S21" s="51"/>
      <c r="T21" s="50"/>
    </row>
    <row r="22" spans="1:20" ht="21" customHeight="1">
      <c r="A22" s="49" t="s">
        <v>73</v>
      </c>
      <c r="B22" s="49" t="s">
        <v>81</v>
      </c>
      <c r="C22" s="49" t="s">
        <v>63</v>
      </c>
      <c r="D22" s="149">
        <v>739101</v>
      </c>
      <c r="E22" s="49" t="s">
        <v>82</v>
      </c>
      <c r="F22" s="93">
        <v>12.96</v>
      </c>
      <c r="G22" s="93"/>
      <c r="H22" s="93">
        <v>12.96</v>
      </c>
      <c r="I22" s="93"/>
      <c r="J22" s="50"/>
      <c r="K22" s="51"/>
      <c r="L22" s="93"/>
      <c r="M22" s="50"/>
      <c r="N22" s="51"/>
      <c r="O22" s="93"/>
      <c r="P22" s="93"/>
      <c r="Q22" s="93"/>
      <c r="R22" s="50"/>
      <c r="S22" s="51"/>
      <c r="T22" s="50"/>
    </row>
    <row r="23" spans="1:20" ht="21" customHeight="1">
      <c r="A23" s="49" t="s">
        <v>73</v>
      </c>
      <c r="B23" s="49" t="s">
        <v>83</v>
      </c>
      <c r="C23" s="49" t="s">
        <v>63</v>
      </c>
      <c r="D23" s="149">
        <v>739101</v>
      </c>
      <c r="E23" s="49" t="s">
        <v>84</v>
      </c>
      <c r="F23" s="93">
        <v>0.48</v>
      </c>
      <c r="G23" s="93"/>
      <c r="H23" s="93">
        <v>0.48</v>
      </c>
      <c r="I23" s="93"/>
      <c r="J23" s="50"/>
      <c r="K23" s="51"/>
      <c r="L23" s="93"/>
      <c r="M23" s="50"/>
      <c r="N23" s="51"/>
      <c r="O23" s="93"/>
      <c r="P23" s="93"/>
      <c r="Q23" s="93"/>
      <c r="R23" s="50"/>
      <c r="S23" s="51"/>
      <c r="T23" s="50"/>
    </row>
    <row r="24" spans="1:20" ht="21" customHeight="1">
      <c r="A24" s="49" t="s">
        <v>85</v>
      </c>
      <c r="B24" s="49" t="s">
        <v>69</v>
      </c>
      <c r="C24" s="49" t="s">
        <v>62</v>
      </c>
      <c r="D24" s="149">
        <v>739101</v>
      </c>
      <c r="E24" s="49" t="s">
        <v>86</v>
      </c>
      <c r="F24" s="93">
        <v>5.04</v>
      </c>
      <c r="G24" s="93"/>
      <c r="H24" s="93">
        <v>5.04</v>
      </c>
      <c r="I24" s="93"/>
      <c r="J24" s="50"/>
      <c r="K24" s="51"/>
      <c r="L24" s="93"/>
      <c r="M24" s="50"/>
      <c r="N24" s="51"/>
      <c r="O24" s="93"/>
      <c r="P24" s="93"/>
      <c r="Q24" s="93"/>
      <c r="R24" s="50"/>
      <c r="S24" s="51"/>
      <c r="T24" s="50"/>
    </row>
    <row r="25" spans="1:20" ht="21" customHeight="1">
      <c r="A25" s="49" t="s">
        <v>85</v>
      </c>
      <c r="B25" s="49" t="s">
        <v>69</v>
      </c>
      <c r="C25" s="49" t="s">
        <v>63</v>
      </c>
      <c r="D25" s="149">
        <v>739101</v>
      </c>
      <c r="E25" s="49" t="s">
        <v>87</v>
      </c>
      <c r="F25" s="93">
        <v>2.51</v>
      </c>
      <c r="G25" s="93"/>
      <c r="H25" s="93">
        <v>2.51</v>
      </c>
      <c r="I25" s="93"/>
      <c r="J25" s="50"/>
      <c r="K25" s="51"/>
      <c r="L25" s="93"/>
      <c r="M25" s="50"/>
      <c r="N25" s="51"/>
      <c r="O25" s="93"/>
      <c r="P25" s="93"/>
      <c r="Q25" s="93"/>
      <c r="R25" s="50"/>
      <c r="S25" s="51"/>
      <c r="T25" s="50"/>
    </row>
    <row r="26" spans="1:20" ht="21" customHeight="1">
      <c r="A26" s="49" t="s">
        <v>88</v>
      </c>
      <c r="B26" s="49" t="s">
        <v>89</v>
      </c>
      <c r="C26" s="49" t="s">
        <v>62</v>
      </c>
      <c r="D26" s="149">
        <v>739101</v>
      </c>
      <c r="E26" s="49" t="s">
        <v>90</v>
      </c>
      <c r="F26" s="93">
        <v>3</v>
      </c>
      <c r="G26" s="93"/>
      <c r="H26" s="93">
        <v>3</v>
      </c>
      <c r="I26" s="93"/>
      <c r="J26" s="50"/>
      <c r="K26" s="51"/>
      <c r="L26" s="93"/>
      <c r="M26" s="50"/>
      <c r="N26" s="51"/>
      <c r="O26" s="93"/>
      <c r="P26" s="93"/>
      <c r="Q26" s="93"/>
      <c r="R26" s="50"/>
      <c r="S26" s="51"/>
      <c r="T26" s="50"/>
    </row>
    <row r="27" spans="1:20" ht="21" customHeight="1">
      <c r="A27" s="49" t="s">
        <v>91</v>
      </c>
      <c r="B27" s="49" t="s">
        <v>62</v>
      </c>
      <c r="C27" s="49" t="s">
        <v>92</v>
      </c>
      <c r="D27" s="149">
        <v>739101</v>
      </c>
      <c r="E27" s="49" t="s">
        <v>93</v>
      </c>
      <c r="F27" s="93">
        <v>12.72</v>
      </c>
      <c r="G27" s="93"/>
      <c r="H27" s="93">
        <v>12.72</v>
      </c>
      <c r="I27" s="93"/>
      <c r="J27" s="50"/>
      <c r="K27" s="51"/>
      <c r="L27" s="93"/>
      <c r="M27" s="50"/>
      <c r="N27" s="51"/>
      <c r="O27" s="93"/>
      <c r="P27" s="93"/>
      <c r="Q27" s="93"/>
      <c r="R27" s="50"/>
      <c r="S27" s="51"/>
      <c r="T27" s="50"/>
    </row>
    <row r="28" spans="1:20" s="23" customFormat="1" ht="21" customHeight="1">
      <c r="A28" s="49" t="s">
        <v>91</v>
      </c>
      <c r="B28" s="49" t="s">
        <v>74</v>
      </c>
      <c r="C28" s="49" t="s">
        <v>62</v>
      </c>
      <c r="D28" s="149">
        <v>739101</v>
      </c>
      <c r="E28" s="49" t="s">
        <v>94</v>
      </c>
      <c r="F28" s="93">
        <v>9</v>
      </c>
      <c r="G28" s="93"/>
      <c r="H28" s="93">
        <v>9</v>
      </c>
      <c r="I28" s="93"/>
      <c r="J28" s="50"/>
      <c r="K28" s="51"/>
      <c r="L28" s="93"/>
      <c r="M28" s="50"/>
      <c r="N28" s="51"/>
      <c r="O28" s="93"/>
      <c r="P28" s="93"/>
      <c r="Q28" s="93"/>
      <c r="R28" s="50"/>
      <c r="S28" s="51"/>
      <c r="T28" s="50"/>
    </row>
    <row r="29" spans="1:20" s="23" customFormat="1" ht="21" customHeight="1">
      <c r="A29" s="49" t="s">
        <v>95</v>
      </c>
      <c r="B29" s="49" t="s">
        <v>62</v>
      </c>
      <c r="C29" s="49" t="s">
        <v>89</v>
      </c>
      <c r="D29" s="149">
        <v>739101</v>
      </c>
      <c r="E29" s="49" t="s">
        <v>96</v>
      </c>
      <c r="F29" s="93">
        <v>37.62</v>
      </c>
      <c r="G29" s="93"/>
      <c r="H29" s="93">
        <v>37.62</v>
      </c>
      <c r="I29" s="93"/>
      <c r="J29" s="50"/>
      <c r="K29" s="51"/>
      <c r="L29" s="93"/>
      <c r="M29" s="50"/>
      <c r="N29" s="51"/>
      <c r="O29" s="93"/>
      <c r="P29" s="93"/>
      <c r="Q29" s="93"/>
      <c r="R29" s="50"/>
      <c r="S29" s="51"/>
      <c r="T29" s="50"/>
    </row>
    <row r="30" spans="1:20" s="23" customFormat="1" ht="21" customHeight="1">
      <c r="A30" s="49" t="s">
        <v>95</v>
      </c>
      <c r="B30" s="49" t="s">
        <v>62</v>
      </c>
      <c r="C30" s="49" t="s">
        <v>92</v>
      </c>
      <c r="D30" s="149">
        <v>739101</v>
      </c>
      <c r="E30" s="49" t="s">
        <v>97</v>
      </c>
      <c r="F30" s="93">
        <v>2.12</v>
      </c>
      <c r="G30" s="93"/>
      <c r="H30" s="93">
        <v>2.12</v>
      </c>
      <c r="I30" s="93"/>
      <c r="J30" s="50"/>
      <c r="K30" s="51"/>
      <c r="L30" s="93"/>
      <c r="M30" s="50"/>
      <c r="N30" s="51"/>
      <c r="O30" s="93"/>
      <c r="P30" s="93"/>
      <c r="Q30" s="93"/>
      <c r="R30" s="50"/>
      <c r="S30" s="51"/>
      <c r="T30" s="50"/>
    </row>
    <row r="31" spans="1:20" s="23" customFormat="1" ht="21" customHeight="1">
      <c r="A31" s="49" t="s">
        <v>95</v>
      </c>
      <c r="B31" s="49" t="s">
        <v>63</v>
      </c>
      <c r="C31" s="49" t="s">
        <v>92</v>
      </c>
      <c r="D31" s="149">
        <v>739101</v>
      </c>
      <c r="E31" s="49" t="s">
        <v>98</v>
      </c>
      <c r="F31" s="93">
        <v>7.8</v>
      </c>
      <c r="G31" s="93"/>
      <c r="H31" s="93">
        <v>7.8</v>
      </c>
      <c r="I31" s="93"/>
      <c r="J31" s="50"/>
      <c r="K31" s="51"/>
      <c r="L31" s="93"/>
      <c r="M31" s="50"/>
      <c r="N31" s="51"/>
      <c r="O31" s="93"/>
      <c r="P31" s="93"/>
      <c r="Q31" s="93"/>
      <c r="R31" s="50"/>
      <c r="S31" s="51"/>
      <c r="T31" s="50"/>
    </row>
    <row r="32" spans="1:20" s="23" customFormat="1" ht="21" customHeight="1">
      <c r="A32" s="49" t="s">
        <v>95</v>
      </c>
      <c r="B32" s="49" t="s">
        <v>65</v>
      </c>
      <c r="C32" s="49" t="s">
        <v>99</v>
      </c>
      <c r="D32" s="149">
        <v>739101</v>
      </c>
      <c r="E32" s="49" t="s">
        <v>100</v>
      </c>
      <c r="F32" s="93">
        <v>2</v>
      </c>
      <c r="G32" s="93"/>
      <c r="H32" s="93">
        <v>2</v>
      </c>
      <c r="I32" s="93"/>
      <c r="J32" s="50"/>
      <c r="K32" s="51"/>
      <c r="L32" s="93"/>
      <c r="M32" s="50"/>
      <c r="N32" s="51"/>
      <c r="O32" s="93"/>
      <c r="P32" s="93"/>
      <c r="Q32" s="93"/>
      <c r="R32" s="50"/>
      <c r="S32" s="51"/>
      <c r="T32" s="50"/>
    </row>
    <row r="33" spans="1:20" s="23" customFormat="1" ht="21" customHeight="1">
      <c r="A33" s="49" t="s">
        <v>95</v>
      </c>
      <c r="B33" s="49" t="s">
        <v>101</v>
      </c>
      <c r="C33" s="49" t="s">
        <v>74</v>
      </c>
      <c r="D33" s="149">
        <v>739101</v>
      </c>
      <c r="E33" s="49" t="s">
        <v>102</v>
      </c>
      <c r="F33" s="93">
        <v>106.75</v>
      </c>
      <c r="G33" s="93"/>
      <c r="H33" s="93">
        <v>106.75</v>
      </c>
      <c r="I33" s="93"/>
      <c r="J33" s="50"/>
      <c r="K33" s="51"/>
      <c r="L33" s="93"/>
      <c r="M33" s="50"/>
      <c r="N33" s="51"/>
      <c r="O33" s="93"/>
      <c r="P33" s="93"/>
      <c r="Q33" s="93"/>
      <c r="R33" s="50"/>
      <c r="S33" s="51"/>
      <c r="T33" s="50"/>
    </row>
    <row r="34" spans="1:20" s="23" customFormat="1" ht="21" customHeight="1">
      <c r="A34" s="49" t="s">
        <v>103</v>
      </c>
      <c r="B34" s="49" t="s">
        <v>63</v>
      </c>
      <c r="C34" s="49" t="s">
        <v>62</v>
      </c>
      <c r="D34" s="149">
        <v>739101</v>
      </c>
      <c r="E34" s="49" t="s">
        <v>104</v>
      </c>
      <c r="F34" s="93">
        <v>12.48</v>
      </c>
      <c r="G34" s="93"/>
      <c r="H34" s="93">
        <v>12.48</v>
      </c>
      <c r="I34" s="93"/>
      <c r="J34" s="50"/>
      <c r="K34" s="51"/>
      <c r="L34" s="93"/>
      <c r="M34" s="50"/>
      <c r="N34" s="51"/>
      <c r="O34" s="93"/>
      <c r="P34" s="93"/>
      <c r="Q34" s="93"/>
      <c r="R34" s="50"/>
      <c r="S34" s="51"/>
      <c r="T34" s="50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000000000000005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J10" sqref="J10"/>
    </sheetView>
  </sheetViews>
  <sheetFormatPr defaultColWidth="6.875" defaultRowHeight="12.75" customHeight="1"/>
  <cols>
    <col min="1" max="3" width="4.75390625" style="23" customWidth="1"/>
    <col min="4" max="4" width="9.125" style="23" customWidth="1"/>
    <col min="5" max="5" width="40.25390625" style="23" customWidth="1"/>
    <col min="6" max="10" width="12.75390625" style="23" customWidth="1"/>
    <col min="11" max="16384" width="6.875" style="23" customWidth="1"/>
  </cols>
  <sheetData>
    <row r="1" spans="1:4" ht="24" customHeight="1">
      <c r="A1" s="184"/>
      <c r="B1" s="184"/>
      <c r="C1" s="184"/>
      <c r="D1" s="184"/>
    </row>
    <row r="2" spans="1:10" ht="19.5" customHeight="1">
      <c r="A2" s="64"/>
      <c r="B2" s="185"/>
      <c r="C2" s="185"/>
      <c r="D2" s="185"/>
      <c r="E2" s="185"/>
      <c r="F2" s="185"/>
      <c r="G2" s="185"/>
      <c r="H2" s="185"/>
      <c r="I2" s="185"/>
      <c r="J2" s="194" t="s">
        <v>105</v>
      </c>
    </row>
    <row r="3" spans="1:10" ht="19.5" customHeight="1">
      <c r="A3" s="28" t="s">
        <v>106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9.5" customHeight="1">
      <c r="A4" s="116" t="s">
        <v>1</v>
      </c>
      <c r="B4" s="116"/>
      <c r="C4" s="116"/>
      <c r="D4" s="116"/>
      <c r="E4" s="116"/>
      <c r="F4" s="186"/>
      <c r="G4" s="186"/>
      <c r="H4" s="186"/>
      <c r="I4" s="186"/>
      <c r="J4" s="31" t="s">
        <v>6</v>
      </c>
    </row>
    <row r="5" spans="1:10" ht="19.5" customHeight="1">
      <c r="A5" s="160" t="s">
        <v>37</v>
      </c>
      <c r="B5" s="160"/>
      <c r="C5" s="160"/>
      <c r="D5" s="160"/>
      <c r="E5" s="160"/>
      <c r="F5" s="187" t="s">
        <v>38</v>
      </c>
      <c r="G5" s="187" t="s">
        <v>107</v>
      </c>
      <c r="H5" s="188" t="s">
        <v>108</v>
      </c>
      <c r="I5" s="188" t="s">
        <v>109</v>
      </c>
      <c r="J5" s="188" t="s">
        <v>110</v>
      </c>
    </row>
    <row r="6" spans="1:10" ht="19.5" customHeight="1">
      <c r="A6" s="160" t="s">
        <v>48</v>
      </c>
      <c r="B6" s="160"/>
      <c r="C6" s="160"/>
      <c r="D6" s="188" t="s">
        <v>49</v>
      </c>
      <c r="E6" s="188" t="s">
        <v>111</v>
      </c>
      <c r="F6" s="187"/>
      <c r="G6" s="187"/>
      <c r="H6" s="188"/>
      <c r="I6" s="188"/>
      <c r="J6" s="188"/>
    </row>
    <row r="7" spans="1:10" ht="20.25" customHeight="1">
      <c r="A7" s="189" t="s">
        <v>58</v>
      </c>
      <c r="B7" s="189" t="s">
        <v>59</v>
      </c>
      <c r="C7" s="161" t="s">
        <v>60</v>
      </c>
      <c r="D7" s="188"/>
      <c r="E7" s="188"/>
      <c r="F7" s="187"/>
      <c r="G7" s="187"/>
      <c r="H7" s="188"/>
      <c r="I7" s="188"/>
      <c r="J7" s="188"/>
    </row>
    <row r="8" spans="1:10" s="183" customFormat="1" ht="19.5" customHeight="1">
      <c r="A8" s="190"/>
      <c r="B8" s="190"/>
      <c r="C8" s="190"/>
      <c r="D8" s="190"/>
      <c r="E8" s="191" t="s">
        <v>38</v>
      </c>
      <c r="F8" s="192">
        <f>SUM(F9:F34)</f>
        <v>421.8</v>
      </c>
      <c r="G8" s="192">
        <f>SUM(G9:G34)</f>
        <v>343.63</v>
      </c>
      <c r="H8" s="192">
        <f>SUM(H9:H34)</f>
        <v>78.17</v>
      </c>
      <c r="I8" s="190"/>
      <c r="J8" s="190"/>
    </row>
    <row r="9" spans="1:10" s="23" customFormat="1" ht="19.5" customHeight="1">
      <c r="A9" s="49" t="s">
        <v>61</v>
      </c>
      <c r="B9" s="49" t="s">
        <v>62</v>
      </c>
      <c r="C9" s="49" t="s">
        <v>63</v>
      </c>
      <c r="D9" s="149">
        <v>739101</v>
      </c>
      <c r="E9" s="97" t="s">
        <v>64</v>
      </c>
      <c r="F9" s="93">
        <v>2</v>
      </c>
      <c r="G9" s="93"/>
      <c r="H9" s="93">
        <v>2</v>
      </c>
      <c r="I9" s="93"/>
      <c r="J9" s="50"/>
    </row>
    <row r="10" spans="1:10" s="23" customFormat="1" ht="19.5" customHeight="1">
      <c r="A10" s="49" t="s">
        <v>61</v>
      </c>
      <c r="B10" s="49" t="s">
        <v>65</v>
      </c>
      <c r="C10" s="49" t="s">
        <v>62</v>
      </c>
      <c r="D10" s="149">
        <v>739101</v>
      </c>
      <c r="E10" s="49" t="s">
        <v>66</v>
      </c>
      <c r="F10" s="93">
        <v>108.81</v>
      </c>
      <c r="G10" s="93">
        <v>108.81</v>
      </c>
      <c r="H10" s="93"/>
      <c r="I10" s="93"/>
      <c r="J10" s="50"/>
    </row>
    <row r="11" spans="1:10" s="23" customFormat="1" ht="19.5" customHeight="1">
      <c r="A11" s="49" t="s">
        <v>61</v>
      </c>
      <c r="B11" s="49" t="s">
        <v>65</v>
      </c>
      <c r="C11" s="49" t="s">
        <v>63</v>
      </c>
      <c r="D11" s="149">
        <v>739101</v>
      </c>
      <c r="E11" s="49" t="s">
        <v>64</v>
      </c>
      <c r="F11" s="93">
        <v>24</v>
      </c>
      <c r="G11" s="93"/>
      <c r="H11" s="93">
        <v>24</v>
      </c>
      <c r="I11" s="93"/>
      <c r="J11" s="50"/>
    </row>
    <row r="12" spans="1:10" s="23" customFormat="1" ht="19.5" customHeight="1">
      <c r="A12" s="49" t="s">
        <v>61</v>
      </c>
      <c r="B12" s="49" t="s">
        <v>65</v>
      </c>
      <c r="C12" s="49" t="s">
        <v>67</v>
      </c>
      <c r="D12" s="149">
        <v>739101</v>
      </c>
      <c r="E12" s="49" t="s">
        <v>68</v>
      </c>
      <c r="F12" s="93">
        <v>3</v>
      </c>
      <c r="G12" s="93"/>
      <c r="H12" s="93">
        <v>3</v>
      </c>
      <c r="I12" s="93"/>
      <c r="J12" s="50"/>
    </row>
    <row r="13" spans="1:10" s="23" customFormat="1" ht="19.5" customHeight="1">
      <c r="A13" s="49" t="s">
        <v>61</v>
      </c>
      <c r="B13" s="49" t="s">
        <v>69</v>
      </c>
      <c r="C13" s="49" t="s">
        <v>63</v>
      </c>
      <c r="D13" s="149">
        <v>739101</v>
      </c>
      <c r="E13" s="49" t="s">
        <v>64</v>
      </c>
      <c r="F13" s="93">
        <v>2</v>
      </c>
      <c r="G13" s="93"/>
      <c r="H13" s="93">
        <v>2</v>
      </c>
      <c r="I13" s="93"/>
      <c r="J13" s="50"/>
    </row>
    <row r="14" spans="1:10" s="23" customFormat="1" ht="19.5" customHeight="1">
      <c r="A14" s="49" t="s">
        <v>61</v>
      </c>
      <c r="B14" s="49" t="s">
        <v>70</v>
      </c>
      <c r="C14" s="49" t="s">
        <v>62</v>
      </c>
      <c r="D14" s="149">
        <v>739101</v>
      </c>
      <c r="E14" s="49" t="s">
        <v>66</v>
      </c>
      <c r="F14" s="93">
        <v>21.25</v>
      </c>
      <c r="G14" s="93">
        <v>21.25</v>
      </c>
      <c r="H14" s="93"/>
      <c r="I14" s="93"/>
      <c r="J14" s="50"/>
    </row>
    <row r="15" spans="1:10" s="23" customFormat="1" ht="19.5" customHeight="1">
      <c r="A15" s="49" t="s">
        <v>61</v>
      </c>
      <c r="B15" s="49" t="s">
        <v>70</v>
      </c>
      <c r="C15" s="49" t="s">
        <v>63</v>
      </c>
      <c r="D15" s="149">
        <v>739101</v>
      </c>
      <c r="E15" s="49" t="s">
        <v>64</v>
      </c>
      <c r="F15" s="93">
        <v>2</v>
      </c>
      <c r="G15" s="93"/>
      <c r="H15" s="93">
        <v>2</v>
      </c>
      <c r="I15" s="93"/>
      <c r="J15" s="50"/>
    </row>
    <row r="16" spans="1:10" s="23" customFormat="1" ht="19.5" customHeight="1">
      <c r="A16" s="49" t="s">
        <v>71</v>
      </c>
      <c r="B16" s="49" t="s">
        <v>67</v>
      </c>
      <c r="C16" s="49" t="s">
        <v>65</v>
      </c>
      <c r="D16" s="149">
        <v>739101</v>
      </c>
      <c r="E16" s="49" t="s">
        <v>72</v>
      </c>
      <c r="F16" s="93">
        <v>1.56</v>
      </c>
      <c r="G16" s="93">
        <v>1.56</v>
      </c>
      <c r="H16" s="93"/>
      <c r="I16" s="93"/>
      <c r="J16" s="50"/>
    </row>
    <row r="17" spans="1:10" s="23" customFormat="1" ht="19.5" customHeight="1">
      <c r="A17" s="49" t="s">
        <v>73</v>
      </c>
      <c r="B17" s="49" t="s">
        <v>74</v>
      </c>
      <c r="C17" s="49" t="s">
        <v>62</v>
      </c>
      <c r="D17" s="149">
        <v>739101</v>
      </c>
      <c r="E17" s="49" t="s">
        <v>75</v>
      </c>
      <c r="F17" s="93">
        <v>3.19</v>
      </c>
      <c r="G17" s="93">
        <v>3.19</v>
      </c>
      <c r="H17" s="93"/>
      <c r="I17" s="93"/>
      <c r="J17" s="50"/>
    </row>
    <row r="18" spans="1:10" s="23" customFormat="1" ht="19.5" customHeight="1">
      <c r="A18" s="49" t="s">
        <v>73</v>
      </c>
      <c r="B18" s="49" t="s">
        <v>74</v>
      </c>
      <c r="C18" s="49" t="s">
        <v>74</v>
      </c>
      <c r="D18" s="149">
        <v>739101</v>
      </c>
      <c r="E18" s="49" t="s">
        <v>76</v>
      </c>
      <c r="F18" s="93">
        <v>21.78</v>
      </c>
      <c r="G18" s="93">
        <v>21.78</v>
      </c>
      <c r="H18" s="93"/>
      <c r="I18" s="93"/>
      <c r="J18" s="50"/>
    </row>
    <row r="19" spans="1:10" s="23" customFormat="1" ht="19.5" customHeight="1">
      <c r="A19" s="49" t="s">
        <v>73</v>
      </c>
      <c r="B19" s="49" t="s">
        <v>67</v>
      </c>
      <c r="C19" s="49" t="s">
        <v>62</v>
      </c>
      <c r="D19" s="149">
        <v>739101</v>
      </c>
      <c r="E19" s="49" t="s">
        <v>77</v>
      </c>
      <c r="F19" s="50">
        <v>4.5</v>
      </c>
      <c r="G19" s="193"/>
      <c r="H19" s="50">
        <v>4.5</v>
      </c>
      <c r="I19" s="93"/>
      <c r="J19" s="50"/>
    </row>
    <row r="20" spans="1:10" s="23" customFormat="1" ht="19.5" customHeight="1">
      <c r="A20" s="49" t="s">
        <v>73</v>
      </c>
      <c r="B20" s="49" t="s">
        <v>67</v>
      </c>
      <c r="C20" s="49" t="s">
        <v>65</v>
      </c>
      <c r="D20" s="149">
        <v>739101</v>
      </c>
      <c r="E20" s="49" t="s">
        <v>78</v>
      </c>
      <c r="F20" s="50">
        <v>6.84</v>
      </c>
      <c r="G20" s="193"/>
      <c r="H20" s="50">
        <v>6.84</v>
      </c>
      <c r="I20" s="93"/>
      <c r="J20" s="50"/>
    </row>
    <row r="21" spans="1:10" s="23" customFormat="1" ht="19.5" customHeight="1">
      <c r="A21" s="49" t="s">
        <v>73</v>
      </c>
      <c r="B21" s="49" t="s">
        <v>67</v>
      </c>
      <c r="C21" s="49" t="s">
        <v>79</v>
      </c>
      <c r="D21" s="149">
        <v>739101</v>
      </c>
      <c r="E21" s="49" t="s">
        <v>80</v>
      </c>
      <c r="F21" s="50">
        <v>6.39</v>
      </c>
      <c r="G21" s="193"/>
      <c r="H21" s="50">
        <v>6.39</v>
      </c>
      <c r="I21" s="93"/>
      <c r="J21" s="50"/>
    </row>
    <row r="22" spans="1:10" s="23" customFormat="1" ht="19.5" customHeight="1">
      <c r="A22" s="49" t="s">
        <v>73</v>
      </c>
      <c r="B22" s="49" t="s">
        <v>81</v>
      </c>
      <c r="C22" s="49" t="s">
        <v>63</v>
      </c>
      <c r="D22" s="149">
        <v>739101</v>
      </c>
      <c r="E22" s="49" t="s">
        <v>82</v>
      </c>
      <c r="F22" s="50">
        <v>12.96</v>
      </c>
      <c r="G22" s="193"/>
      <c r="H22" s="50">
        <v>12.96</v>
      </c>
      <c r="I22" s="93"/>
      <c r="J22" s="50"/>
    </row>
    <row r="23" spans="1:10" s="23" customFormat="1" ht="19.5" customHeight="1">
      <c r="A23" s="49" t="s">
        <v>73</v>
      </c>
      <c r="B23" s="49" t="s">
        <v>83</v>
      </c>
      <c r="C23" s="49" t="s">
        <v>63</v>
      </c>
      <c r="D23" s="149">
        <v>739101</v>
      </c>
      <c r="E23" s="49" t="s">
        <v>84</v>
      </c>
      <c r="F23" s="50">
        <v>0.48</v>
      </c>
      <c r="G23" s="193"/>
      <c r="H23" s="50">
        <v>0.48</v>
      </c>
      <c r="I23" s="93"/>
      <c r="J23" s="50"/>
    </row>
    <row r="24" spans="1:10" s="23" customFormat="1" ht="19.5" customHeight="1">
      <c r="A24" s="49" t="s">
        <v>85</v>
      </c>
      <c r="B24" s="49" t="s">
        <v>69</v>
      </c>
      <c r="C24" s="49" t="s">
        <v>62</v>
      </c>
      <c r="D24" s="149">
        <v>739101</v>
      </c>
      <c r="E24" s="49" t="s">
        <v>86</v>
      </c>
      <c r="F24" s="93">
        <v>5.04</v>
      </c>
      <c r="G24" s="93">
        <v>5.04</v>
      </c>
      <c r="H24" s="93"/>
      <c r="I24" s="93"/>
      <c r="J24" s="50"/>
    </row>
    <row r="25" spans="1:10" s="23" customFormat="1" ht="19.5" customHeight="1">
      <c r="A25" s="49" t="s">
        <v>85</v>
      </c>
      <c r="B25" s="49" t="s">
        <v>69</v>
      </c>
      <c r="C25" s="49" t="s">
        <v>63</v>
      </c>
      <c r="D25" s="149">
        <v>739101</v>
      </c>
      <c r="E25" s="49" t="s">
        <v>87</v>
      </c>
      <c r="F25" s="93">
        <v>2.51</v>
      </c>
      <c r="G25" s="93">
        <v>2.51</v>
      </c>
      <c r="H25" s="93"/>
      <c r="I25" s="93"/>
      <c r="J25" s="50"/>
    </row>
    <row r="26" spans="1:10" s="23" customFormat="1" ht="19.5" customHeight="1">
      <c r="A26" s="49" t="s">
        <v>88</v>
      </c>
      <c r="B26" s="49" t="s">
        <v>89</v>
      </c>
      <c r="C26" s="49" t="s">
        <v>62</v>
      </c>
      <c r="D26" s="149">
        <v>739101</v>
      </c>
      <c r="E26" s="49" t="s">
        <v>90</v>
      </c>
      <c r="F26" s="93">
        <v>3</v>
      </c>
      <c r="G26" s="93"/>
      <c r="H26" s="93">
        <v>3</v>
      </c>
      <c r="I26" s="93"/>
      <c r="J26" s="50"/>
    </row>
    <row r="27" spans="1:10" s="23" customFormat="1" ht="19.5" customHeight="1">
      <c r="A27" s="49" t="s">
        <v>91</v>
      </c>
      <c r="B27" s="49" t="s">
        <v>62</v>
      </c>
      <c r="C27" s="49" t="s">
        <v>92</v>
      </c>
      <c r="D27" s="149">
        <v>739101</v>
      </c>
      <c r="E27" s="49" t="s">
        <v>93</v>
      </c>
      <c r="F27" s="93">
        <v>12.72</v>
      </c>
      <c r="G27" s="50">
        <v>12.72</v>
      </c>
      <c r="H27" s="193"/>
      <c r="I27" s="93"/>
      <c r="J27" s="50"/>
    </row>
    <row r="28" spans="1:10" s="23" customFormat="1" ht="19.5" customHeight="1">
      <c r="A28" s="49" t="s">
        <v>91</v>
      </c>
      <c r="B28" s="49" t="s">
        <v>74</v>
      </c>
      <c r="C28" s="49" t="s">
        <v>62</v>
      </c>
      <c r="D28" s="149">
        <v>739101</v>
      </c>
      <c r="E28" s="49" t="s">
        <v>94</v>
      </c>
      <c r="F28" s="93">
        <v>9</v>
      </c>
      <c r="G28" s="50"/>
      <c r="H28" s="50">
        <v>9</v>
      </c>
      <c r="I28" s="93"/>
      <c r="J28" s="50"/>
    </row>
    <row r="29" spans="1:10" s="23" customFormat="1" ht="19.5" customHeight="1">
      <c r="A29" s="49" t="s">
        <v>95</v>
      </c>
      <c r="B29" s="49" t="s">
        <v>62</v>
      </c>
      <c r="C29" s="49" t="s">
        <v>89</v>
      </c>
      <c r="D29" s="149">
        <v>739101</v>
      </c>
      <c r="E29" s="49" t="s">
        <v>96</v>
      </c>
      <c r="F29" s="93">
        <v>37.62</v>
      </c>
      <c r="G29" s="50">
        <v>37.62</v>
      </c>
      <c r="H29" s="193"/>
      <c r="I29" s="93"/>
      <c r="J29" s="50"/>
    </row>
    <row r="30" spans="1:10" s="23" customFormat="1" ht="19.5" customHeight="1">
      <c r="A30" s="49" t="s">
        <v>95</v>
      </c>
      <c r="B30" s="49" t="s">
        <v>62</v>
      </c>
      <c r="C30" s="49" t="s">
        <v>92</v>
      </c>
      <c r="D30" s="149">
        <v>739101</v>
      </c>
      <c r="E30" s="49" t="s">
        <v>97</v>
      </c>
      <c r="F30" s="93">
        <v>2.12</v>
      </c>
      <c r="G30" s="50">
        <v>2.12</v>
      </c>
      <c r="H30" s="193"/>
      <c r="I30" s="93"/>
      <c r="J30" s="50"/>
    </row>
    <row r="31" spans="1:10" s="23" customFormat="1" ht="19.5" customHeight="1">
      <c r="A31" s="49" t="s">
        <v>95</v>
      </c>
      <c r="B31" s="49" t="s">
        <v>63</v>
      </c>
      <c r="C31" s="49" t="s">
        <v>92</v>
      </c>
      <c r="D31" s="149">
        <v>739101</v>
      </c>
      <c r="E31" s="49" t="s">
        <v>98</v>
      </c>
      <c r="F31" s="93">
        <v>7.8</v>
      </c>
      <c r="G31" s="50">
        <v>7.8</v>
      </c>
      <c r="H31" s="193"/>
      <c r="I31" s="93"/>
      <c r="J31" s="50"/>
    </row>
    <row r="32" spans="1:10" s="23" customFormat="1" ht="19.5" customHeight="1">
      <c r="A32" s="49" t="s">
        <v>95</v>
      </c>
      <c r="B32" s="49" t="s">
        <v>65</v>
      </c>
      <c r="C32" s="49" t="s">
        <v>99</v>
      </c>
      <c r="D32" s="149">
        <v>739101</v>
      </c>
      <c r="E32" s="49" t="s">
        <v>100</v>
      </c>
      <c r="F32" s="93">
        <v>2</v>
      </c>
      <c r="G32" s="193"/>
      <c r="H32" s="50">
        <v>2</v>
      </c>
      <c r="I32" s="93"/>
      <c r="J32" s="50"/>
    </row>
    <row r="33" spans="1:10" s="23" customFormat="1" ht="19.5" customHeight="1">
      <c r="A33" s="49" t="s">
        <v>95</v>
      </c>
      <c r="B33" s="49" t="s">
        <v>101</v>
      </c>
      <c r="C33" s="49" t="s">
        <v>74</v>
      </c>
      <c r="D33" s="149">
        <v>739101</v>
      </c>
      <c r="E33" s="49" t="s">
        <v>102</v>
      </c>
      <c r="F33" s="93">
        <v>106.75</v>
      </c>
      <c r="G33" s="50">
        <v>106.75</v>
      </c>
      <c r="H33" s="193"/>
      <c r="I33" s="93"/>
      <c r="J33" s="50"/>
    </row>
    <row r="34" spans="1:10" s="91" customFormat="1" ht="28.5" customHeight="1">
      <c r="A34" s="49" t="s">
        <v>103</v>
      </c>
      <c r="B34" s="49" t="s">
        <v>63</v>
      </c>
      <c r="C34" s="49" t="s">
        <v>62</v>
      </c>
      <c r="D34" s="149">
        <v>739101</v>
      </c>
      <c r="E34" s="49" t="s">
        <v>104</v>
      </c>
      <c r="F34" s="93">
        <v>12.48</v>
      </c>
      <c r="G34" s="50">
        <v>12.48</v>
      </c>
      <c r="H34" s="193"/>
      <c r="I34" s="93"/>
      <c r="J34" s="5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13888888888889" right="0.7513888888888889" top="0.3145833333333333" bottom="1" header="0.2361111111111111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J14" sqref="J14"/>
    </sheetView>
  </sheetViews>
  <sheetFormatPr defaultColWidth="6.875" defaultRowHeight="20.25" customHeight="1"/>
  <cols>
    <col min="1" max="1" width="40.125" style="23" customWidth="1"/>
    <col min="2" max="2" width="18.625" style="23" customWidth="1"/>
    <col min="3" max="3" width="31.00390625" style="23" customWidth="1"/>
    <col min="4" max="8" width="12.25390625" style="23" customWidth="1"/>
    <col min="9" max="34" width="6.50390625" style="23" customWidth="1"/>
    <col min="35" max="35" width="6.25390625" style="23" customWidth="1"/>
    <col min="36" max="38" width="6.875" style="23" customWidth="1"/>
    <col min="39" max="41" width="6.25390625" style="23" customWidth="1"/>
    <col min="42" max="253" width="8.00390625" style="23" customWidth="1"/>
    <col min="254" max="16384" width="6.875" style="23" customWidth="1"/>
  </cols>
  <sheetData>
    <row r="1" ht="20.25" customHeight="1">
      <c r="A1" s="92"/>
    </row>
    <row r="2" spans="1:34" ht="20.25" customHeight="1">
      <c r="A2" s="159"/>
      <c r="B2" s="159"/>
      <c r="C2" s="159"/>
      <c r="D2" s="159"/>
      <c r="E2" s="159"/>
      <c r="F2" s="159"/>
      <c r="G2" s="159"/>
      <c r="H2" s="66" t="s">
        <v>112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1:34" ht="20.25" customHeight="1">
      <c r="A3" s="28" t="s">
        <v>113</v>
      </c>
      <c r="B3" s="28"/>
      <c r="C3" s="28"/>
      <c r="D3" s="28"/>
      <c r="E3" s="28"/>
      <c r="F3" s="28"/>
      <c r="G3" s="28"/>
      <c r="H3" s="28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spans="1:34" ht="20.25" customHeight="1">
      <c r="A4" s="116" t="s">
        <v>1</v>
      </c>
      <c r="B4" s="116"/>
      <c r="C4" s="64"/>
      <c r="D4" s="64"/>
      <c r="E4" s="64"/>
      <c r="F4" s="64"/>
      <c r="G4" s="64"/>
      <c r="H4" s="31" t="s">
        <v>6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ht="20.25" customHeight="1">
      <c r="A5" s="160" t="s">
        <v>7</v>
      </c>
      <c r="B5" s="160"/>
      <c r="C5" s="160" t="s">
        <v>8</v>
      </c>
      <c r="D5" s="160"/>
      <c r="E5" s="160"/>
      <c r="F5" s="160"/>
      <c r="G5" s="160"/>
      <c r="H5" s="16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158" customFormat="1" ht="37.5" customHeight="1">
      <c r="A6" s="161" t="s">
        <v>9</v>
      </c>
      <c r="B6" s="162" t="s">
        <v>10</v>
      </c>
      <c r="C6" s="161" t="s">
        <v>9</v>
      </c>
      <c r="D6" s="161" t="s">
        <v>38</v>
      </c>
      <c r="E6" s="162" t="s">
        <v>114</v>
      </c>
      <c r="F6" s="163" t="s">
        <v>115</v>
      </c>
      <c r="G6" s="161" t="s">
        <v>116</v>
      </c>
      <c r="H6" s="163" t="s">
        <v>117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</row>
    <row r="7" spans="1:34" ht="24.75" customHeight="1">
      <c r="A7" s="164" t="s">
        <v>118</v>
      </c>
      <c r="B7" s="165">
        <v>421.8</v>
      </c>
      <c r="C7" s="166" t="s">
        <v>119</v>
      </c>
      <c r="D7" s="165">
        <v>421.8</v>
      </c>
      <c r="E7" s="165">
        <v>421.8</v>
      </c>
      <c r="F7" s="165"/>
      <c r="G7" s="165"/>
      <c r="H7" s="165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</row>
    <row r="8" spans="1:34" ht="24.75" customHeight="1">
      <c r="A8" s="164" t="s">
        <v>120</v>
      </c>
      <c r="B8" s="165">
        <v>421.8</v>
      </c>
      <c r="C8" s="167" t="s">
        <v>121</v>
      </c>
      <c r="D8" s="168">
        <v>163.07</v>
      </c>
      <c r="E8" s="168">
        <v>163.07</v>
      </c>
      <c r="F8" s="169"/>
      <c r="G8" s="169"/>
      <c r="H8" s="165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</row>
    <row r="9" spans="1:34" ht="24.75" customHeight="1">
      <c r="A9" s="164" t="s">
        <v>122</v>
      </c>
      <c r="B9" s="165"/>
      <c r="C9" s="167" t="s">
        <v>123</v>
      </c>
      <c r="D9" s="168">
        <v>1.56</v>
      </c>
      <c r="E9" s="168">
        <v>1.56</v>
      </c>
      <c r="F9" s="169"/>
      <c r="G9" s="169"/>
      <c r="H9" s="165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0" spans="1:34" ht="24.75" customHeight="1">
      <c r="A10" s="164" t="s">
        <v>124</v>
      </c>
      <c r="B10" s="168"/>
      <c r="C10" s="167" t="s">
        <v>125</v>
      </c>
      <c r="D10" s="170">
        <v>56.13</v>
      </c>
      <c r="E10" s="170">
        <v>56.13</v>
      </c>
      <c r="F10" s="169"/>
      <c r="G10" s="169"/>
      <c r="H10" s="165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</row>
    <row r="11" spans="1:34" ht="24.75" customHeight="1">
      <c r="A11" s="164" t="s">
        <v>126</v>
      </c>
      <c r="B11" s="171"/>
      <c r="C11" s="167" t="s">
        <v>127</v>
      </c>
      <c r="D11" s="170">
        <v>7.55</v>
      </c>
      <c r="E11" s="170">
        <v>7.55</v>
      </c>
      <c r="F11" s="169"/>
      <c r="G11" s="169"/>
      <c r="H11" s="165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</row>
    <row r="12" spans="1:34" ht="24.75" customHeight="1">
      <c r="A12" s="164" t="s">
        <v>120</v>
      </c>
      <c r="B12" s="165"/>
      <c r="C12" s="167" t="s">
        <v>128</v>
      </c>
      <c r="D12" s="170">
        <v>3</v>
      </c>
      <c r="E12" s="170">
        <v>3</v>
      </c>
      <c r="F12" s="169"/>
      <c r="G12" s="169"/>
      <c r="H12" s="165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</row>
    <row r="13" spans="1:34" ht="24.75" customHeight="1">
      <c r="A13" s="164" t="s">
        <v>122</v>
      </c>
      <c r="B13" s="165"/>
      <c r="C13" s="167" t="s">
        <v>129</v>
      </c>
      <c r="D13" s="168">
        <v>21.72</v>
      </c>
      <c r="E13" s="168">
        <v>21.72</v>
      </c>
      <c r="F13" s="169"/>
      <c r="G13" s="169"/>
      <c r="H13" s="165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</row>
    <row r="14" spans="1:34" ht="24.75" customHeight="1">
      <c r="A14" s="164" t="s">
        <v>124</v>
      </c>
      <c r="B14" s="165"/>
      <c r="C14" s="167" t="s">
        <v>130</v>
      </c>
      <c r="D14" s="170">
        <v>156.29</v>
      </c>
      <c r="E14" s="170">
        <v>156.29</v>
      </c>
      <c r="F14" s="169"/>
      <c r="G14" s="169"/>
      <c r="H14" s="165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</row>
    <row r="15" spans="1:34" ht="24.75" customHeight="1">
      <c r="A15" s="164" t="s">
        <v>131</v>
      </c>
      <c r="B15" s="168"/>
      <c r="C15" s="167" t="s">
        <v>132</v>
      </c>
      <c r="D15" s="170">
        <v>12.48</v>
      </c>
      <c r="E15" s="170">
        <v>12.48</v>
      </c>
      <c r="F15" s="169"/>
      <c r="G15" s="169"/>
      <c r="H15" s="165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</row>
    <row r="16" spans="1:34" ht="24.75" customHeight="1">
      <c r="A16" s="172"/>
      <c r="B16" s="173"/>
      <c r="C16" s="167"/>
      <c r="D16" s="174"/>
      <c r="E16" s="168"/>
      <c r="F16" s="168"/>
      <c r="G16" s="168"/>
      <c r="H16" s="168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</row>
    <row r="17" spans="1:34" ht="24.75" customHeight="1">
      <c r="A17" s="175"/>
      <c r="B17" s="170"/>
      <c r="C17" s="175"/>
      <c r="D17" s="170"/>
      <c r="E17" s="170"/>
      <c r="F17" s="170"/>
      <c r="G17" s="170"/>
      <c r="H17" s="17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</row>
    <row r="18" spans="1:34" ht="24.75" customHeight="1">
      <c r="A18" s="167"/>
      <c r="B18" s="168"/>
      <c r="C18" s="167" t="s">
        <v>133</v>
      </c>
      <c r="D18" s="174"/>
      <c r="E18" s="176"/>
      <c r="F18" s="176"/>
      <c r="G18" s="176"/>
      <c r="H18" s="168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</row>
    <row r="19" spans="1:34" ht="24.75" customHeight="1">
      <c r="A19" s="167"/>
      <c r="B19" s="177"/>
      <c r="C19" s="167"/>
      <c r="D19" s="170"/>
      <c r="E19" s="178"/>
      <c r="F19" s="178"/>
      <c r="G19" s="178"/>
      <c r="H19" s="178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ht="20.25" customHeight="1">
      <c r="A20" s="175" t="s">
        <v>33</v>
      </c>
      <c r="B20" s="177">
        <v>421.8</v>
      </c>
      <c r="C20" s="175" t="s">
        <v>34</v>
      </c>
      <c r="D20" s="174">
        <v>421.8</v>
      </c>
      <c r="E20" s="170">
        <v>421.8</v>
      </c>
      <c r="F20" s="170"/>
      <c r="G20" s="170"/>
      <c r="H20" s="170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ht="20.25" customHeight="1">
      <c r="A21" s="179"/>
      <c r="B21" s="180"/>
      <c r="C21" s="181"/>
      <c r="D21" s="181"/>
      <c r="E21" s="181"/>
      <c r="F21" s="181"/>
      <c r="G21" s="181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1"/>
  <sheetViews>
    <sheetView showZeros="0" zoomScaleSheetLayoutView="100" workbookViewId="0" topLeftCell="A1">
      <selection activeCell="Q14" sqref="Q14"/>
    </sheetView>
  </sheetViews>
  <sheetFormatPr defaultColWidth="7.00390625" defaultRowHeight="14.25"/>
  <cols>
    <col min="1" max="1" width="6.125" style="98" customWidth="1"/>
    <col min="2" max="2" width="5.625" style="98" customWidth="1"/>
    <col min="3" max="3" width="7.75390625" style="98" customWidth="1"/>
    <col min="4" max="4" width="25.375" style="98" customWidth="1"/>
    <col min="5" max="9" width="9.625" style="98" customWidth="1"/>
    <col min="10" max="41" width="4.875" style="98" customWidth="1"/>
    <col min="42" max="253" width="8.00390625" style="98" customWidth="1"/>
    <col min="254" max="16384" width="7.00390625" style="98" customWidth="1"/>
  </cols>
  <sheetData>
    <row r="1" spans="1:41" s="98" customFormat="1" ht="19.5" customHeight="1">
      <c r="A1" s="67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O1" s="27" t="s">
        <v>134</v>
      </c>
    </row>
    <row r="2" spans="1:41" s="98" customFormat="1" ht="19.5" customHeight="1">
      <c r="A2" s="28" t="s">
        <v>135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s="98" customFormat="1" ht="19.5" customHeight="1">
      <c r="A3" s="116" t="s">
        <v>1</v>
      </c>
      <c r="B3" s="100"/>
      <c r="C3" s="100"/>
      <c r="D3" s="100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O3" s="31" t="s">
        <v>6</v>
      </c>
    </row>
    <row r="4" spans="1:41" s="98" customFormat="1" ht="19.5" customHeight="1">
      <c r="A4" s="105" t="s">
        <v>37</v>
      </c>
      <c r="B4" s="124"/>
      <c r="C4" s="124"/>
      <c r="D4" s="106"/>
      <c r="E4" s="137" t="s">
        <v>136</v>
      </c>
      <c r="F4" s="138" t="s">
        <v>137</v>
      </c>
      <c r="G4" s="139"/>
      <c r="H4" s="139"/>
      <c r="I4" s="139"/>
      <c r="J4" s="139"/>
      <c r="K4" s="139"/>
      <c r="L4" s="139"/>
      <c r="M4" s="139"/>
      <c r="N4" s="139"/>
      <c r="O4" s="153"/>
      <c r="P4" s="138" t="s">
        <v>138</v>
      </c>
      <c r="Q4" s="139"/>
      <c r="R4" s="139"/>
      <c r="S4" s="139"/>
      <c r="T4" s="139"/>
      <c r="U4" s="139"/>
      <c r="V4" s="139"/>
      <c r="W4" s="139"/>
      <c r="X4" s="139"/>
      <c r="Y4" s="153"/>
      <c r="Z4" s="138" t="s">
        <v>139</v>
      </c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53"/>
    </row>
    <row r="5" spans="1:41" s="98" customFormat="1" ht="19.5" customHeight="1">
      <c r="A5" s="101" t="s">
        <v>48</v>
      </c>
      <c r="B5" s="103"/>
      <c r="C5" s="108" t="s">
        <v>49</v>
      </c>
      <c r="D5" s="131" t="s">
        <v>111</v>
      </c>
      <c r="E5" s="140"/>
      <c r="F5" s="141" t="s">
        <v>38</v>
      </c>
      <c r="G5" s="142" t="s">
        <v>140</v>
      </c>
      <c r="H5" s="143"/>
      <c r="I5" s="154"/>
      <c r="J5" s="142" t="s">
        <v>141</v>
      </c>
      <c r="K5" s="143"/>
      <c r="L5" s="154"/>
      <c r="M5" s="142" t="s">
        <v>142</v>
      </c>
      <c r="N5" s="143"/>
      <c r="O5" s="154"/>
      <c r="P5" s="107" t="s">
        <v>38</v>
      </c>
      <c r="Q5" s="142" t="s">
        <v>140</v>
      </c>
      <c r="R5" s="143"/>
      <c r="S5" s="154"/>
      <c r="T5" s="142" t="s">
        <v>141</v>
      </c>
      <c r="U5" s="143"/>
      <c r="V5" s="154"/>
      <c r="W5" s="142" t="s">
        <v>142</v>
      </c>
      <c r="X5" s="143"/>
      <c r="Y5" s="154"/>
      <c r="Z5" s="141" t="s">
        <v>38</v>
      </c>
      <c r="AA5" s="142" t="s">
        <v>140</v>
      </c>
      <c r="AB5" s="143"/>
      <c r="AC5" s="154"/>
      <c r="AD5" s="142" t="s">
        <v>141</v>
      </c>
      <c r="AE5" s="143"/>
      <c r="AF5" s="154"/>
      <c r="AG5" s="142" t="s">
        <v>142</v>
      </c>
      <c r="AH5" s="143"/>
      <c r="AI5" s="154"/>
      <c r="AJ5" s="142" t="s">
        <v>143</v>
      </c>
      <c r="AK5" s="143"/>
      <c r="AL5" s="154"/>
      <c r="AM5" s="142" t="s">
        <v>117</v>
      </c>
      <c r="AN5" s="143"/>
      <c r="AO5" s="154"/>
    </row>
    <row r="6" spans="1:41" s="98" customFormat="1" ht="29.25" customHeight="1">
      <c r="A6" s="144" t="s">
        <v>58</v>
      </c>
      <c r="B6" s="144" t="s">
        <v>59</v>
      </c>
      <c r="C6" s="46"/>
      <c r="D6" s="46"/>
      <c r="E6" s="145"/>
      <c r="F6" s="112"/>
      <c r="G6" s="146" t="s">
        <v>53</v>
      </c>
      <c r="H6" s="147" t="s">
        <v>107</v>
      </c>
      <c r="I6" s="147" t="s">
        <v>108</v>
      </c>
      <c r="J6" s="146" t="s">
        <v>53</v>
      </c>
      <c r="K6" s="147" t="s">
        <v>107</v>
      </c>
      <c r="L6" s="147" t="s">
        <v>108</v>
      </c>
      <c r="M6" s="146" t="s">
        <v>53</v>
      </c>
      <c r="N6" s="147" t="s">
        <v>107</v>
      </c>
      <c r="O6" s="155" t="s">
        <v>108</v>
      </c>
      <c r="P6" s="112"/>
      <c r="Q6" s="157" t="s">
        <v>53</v>
      </c>
      <c r="R6" s="47" t="s">
        <v>107</v>
      </c>
      <c r="S6" s="47" t="s">
        <v>108</v>
      </c>
      <c r="T6" s="157" t="s">
        <v>53</v>
      </c>
      <c r="U6" s="47" t="s">
        <v>107</v>
      </c>
      <c r="V6" s="46" t="s">
        <v>108</v>
      </c>
      <c r="W6" s="41" t="s">
        <v>53</v>
      </c>
      <c r="X6" s="157" t="s">
        <v>107</v>
      </c>
      <c r="Y6" s="47" t="s">
        <v>108</v>
      </c>
      <c r="Z6" s="112"/>
      <c r="AA6" s="146" t="s">
        <v>53</v>
      </c>
      <c r="AB6" s="144" t="s">
        <v>107</v>
      </c>
      <c r="AC6" s="144" t="s">
        <v>108</v>
      </c>
      <c r="AD6" s="146" t="s">
        <v>53</v>
      </c>
      <c r="AE6" s="144" t="s">
        <v>107</v>
      </c>
      <c r="AF6" s="144" t="s">
        <v>108</v>
      </c>
      <c r="AG6" s="146" t="s">
        <v>53</v>
      </c>
      <c r="AH6" s="147" t="s">
        <v>107</v>
      </c>
      <c r="AI6" s="147" t="s">
        <v>108</v>
      </c>
      <c r="AJ6" s="146" t="s">
        <v>53</v>
      </c>
      <c r="AK6" s="147" t="s">
        <v>107</v>
      </c>
      <c r="AL6" s="147" t="s">
        <v>108</v>
      </c>
      <c r="AM6" s="146" t="s">
        <v>53</v>
      </c>
      <c r="AN6" s="147" t="s">
        <v>107</v>
      </c>
      <c r="AO6" s="147" t="s">
        <v>108</v>
      </c>
    </row>
    <row r="7" spans="1:41" s="98" customFormat="1" ht="19.5" customHeight="1">
      <c r="A7" s="78" t="s">
        <v>144</v>
      </c>
      <c r="B7" s="78" t="s">
        <v>144</v>
      </c>
      <c r="C7" s="78" t="s">
        <v>144</v>
      </c>
      <c r="D7" s="78" t="s">
        <v>38</v>
      </c>
      <c r="E7" s="148">
        <f>E8+E15+E31+E39</f>
        <v>421.8</v>
      </c>
      <c r="F7" s="148">
        <f>F8+F15+F31+F39</f>
        <v>421.8</v>
      </c>
      <c r="G7" s="148">
        <f>G8+G15+G31+G39</f>
        <v>421.8</v>
      </c>
      <c r="H7" s="148">
        <f>H8+H15+H31+H39</f>
        <v>343.63</v>
      </c>
      <c r="I7" s="148">
        <f>I8+I15+I31+I39</f>
        <v>78.17</v>
      </c>
      <c r="J7" s="50">
        <f>SUM(K7:L7)</f>
        <v>0</v>
      </c>
      <c r="K7" s="50">
        <v>0</v>
      </c>
      <c r="L7" s="50">
        <v>0</v>
      </c>
      <c r="M7" s="50">
        <f>SUM(N7:O7)</f>
        <v>0</v>
      </c>
      <c r="N7" s="50">
        <v>0</v>
      </c>
      <c r="O7" s="50">
        <v>0</v>
      </c>
      <c r="P7" s="50">
        <f>SUM(Q7,T7,W7)</f>
        <v>0</v>
      </c>
      <c r="Q7" s="50">
        <f>SUM(R7:S7)</f>
        <v>0</v>
      </c>
      <c r="R7" s="50">
        <v>0</v>
      </c>
      <c r="S7" s="50">
        <v>0</v>
      </c>
      <c r="T7" s="50">
        <f>SUM(U7:V7)</f>
        <v>0</v>
      </c>
      <c r="U7" s="50">
        <v>0</v>
      </c>
      <c r="V7" s="50">
        <v>0</v>
      </c>
      <c r="W7" s="50">
        <f>SUM(X7:Y7)</f>
        <v>0</v>
      </c>
      <c r="X7" s="50">
        <v>0</v>
      </c>
      <c r="Y7" s="50">
        <v>0</v>
      </c>
      <c r="Z7" s="50">
        <f>SUM(AA7,AD7,AG7,AJ7,AM7)</f>
        <v>0</v>
      </c>
      <c r="AA7" s="50">
        <f>SUM(AB7:AC7)</f>
        <v>0</v>
      </c>
      <c r="AB7" s="50"/>
      <c r="AC7" s="50"/>
      <c r="AD7" s="50">
        <f>SUM(AE7:AF7)</f>
        <v>0</v>
      </c>
      <c r="AE7" s="50">
        <v>0</v>
      </c>
      <c r="AF7" s="50">
        <v>0</v>
      </c>
      <c r="AG7" s="50">
        <f>SUM(AH7:AI7)</f>
        <v>0</v>
      </c>
      <c r="AH7" s="50">
        <v>0</v>
      </c>
      <c r="AI7" s="50">
        <v>0</v>
      </c>
      <c r="AJ7" s="50">
        <f>SUM(AK7:AL7)</f>
        <v>0</v>
      </c>
      <c r="AK7" s="50">
        <v>0</v>
      </c>
      <c r="AL7" s="50">
        <v>0</v>
      </c>
      <c r="AM7" s="50">
        <f>SUM(AN7:AO7)</f>
        <v>0</v>
      </c>
      <c r="AN7" s="50">
        <v>0</v>
      </c>
      <c r="AO7" s="50">
        <v>0</v>
      </c>
    </row>
    <row r="8" spans="1:41" s="98" customFormat="1" ht="19.5" customHeight="1">
      <c r="A8" s="78"/>
      <c r="B8" s="78"/>
      <c r="C8" s="149"/>
      <c r="D8" s="49" t="s">
        <v>145</v>
      </c>
      <c r="E8" s="50">
        <f>F8</f>
        <v>106.06</v>
      </c>
      <c r="F8" s="50">
        <f>G8</f>
        <v>106.06</v>
      </c>
      <c r="G8" s="50">
        <f>H8+I8</f>
        <v>106.06</v>
      </c>
      <c r="H8" s="50">
        <f>SUM(H9:H14)</f>
        <v>106.06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s="98" customFormat="1" ht="19.5" customHeight="1">
      <c r="A9" s="78" t="s">
        <v>146</v>
      </c>
      <c r="B9" s="78" t="s">
        <v>62</v>
      </c>
      <c r="C9" s="149">
        <v>739101</v>
      </c>
      <c r="D9" s="78" t="s">
        <v>66</v>
      </c>
      <c r="E9" s="50">
        <f>SUM(F9,P9,Z9)</f>
        <v>72.11</v>
      </c>
      <c r="F9" s="50">
        <f>SUM(G9,J9,M9)</f>
        <v>72.11</v>
      </c>
      <c r="G9" s="50">
        <v>72.11</v>
      </c>
      <c r="H9" s="50">
        <v>72.11</v>
      </c>
      <c r="I9" s="50"/>
      <c r="J9" s="50">
        <f>SUM(K9:L9)</f>
        <v>0</v>
      </c>
      <c r="K9" s="50">
        <v>0</v>
      </c>
      <c r="L9" s="50">
        <v>0</v>
      </c>
      <c r="M9" s="50">
        <f>SUM(N9:O9)</f>
        <v>0</v>
      </c>
      <c r="N9" s="50">
        <v>0</v>
      </c>
      <c r="O9" s="50">
        <v>0</v>
      </c>
      <c r="P9" s="50">
        <f>SUM(Q9,T9,W9)</f>
        <v>0</v>
      </c>
      <c r="Q9" s="50">
        <f>SUM(R9:S9)</f>
        <v>0</v>
      </c>
      <c r="R9" s="50">
        <v>0</v>
      </c>
      <c r="S9" s="50">
        <v>0</v>
      </c>
      <c r="T9" s="50">
        <f>SUM(U9:V9)</f>
        <v>0</v>
      </c>
      <c r="U9" s="50">
        <v>0</v>
      </c>
      <c r="V9" s="50">
        <v>0</v>
      </c>
      <c r="W9" s="50">
        <f>SUM(X9:Y9)</f>
        <v>0</v>
      </c>
      <c r="X9" s="50">
        <v>0</v>
      </c>
      <c r="Y9" s="50">
        <v>0</v>
      </c>
      <c r="Z9" s="50">
        <f>SUM(AA9,AD9,AG9,AJ9,AM9)</f>
        <v>0</v>
      </c>
      <c r="AA9" s="50">
        <f>SUM(AB9:AC9)</f>
        <v>0</v>
      </c>
      <c r="AB9" s="50"/>
      <c r="AC9" s="50"/>
      <c r="AD9" s="50">
        <f>SUM(AE9:AF9)</f>
        <v>0</v>
      </c>
      <c r="AE9" s="50">
        <v>0</v>
      </c>
      <c r="AF9" s="50">
        <v>0</v>
      </c>
      <c r="AG9" s="50">
        <f>SUM(AH9:AI9)</f>
        <v>0</v>
      </c>
      <c r="AH9" s="50">
        <v>0</v>
      </c>
      <c r="AI9" s="50">
        <v>0</v>
      </c>
      <c r="AJ9" s="50">
        <f>SUM(AK9:AL9)</f>
        <v>0</v>
      </c>
      <c r="AK9" s="50">
        <v>0</v>
      </c>
      <c r="AL9" s="50">
        <v>0</v>
      </c>
      <c r="AM9" s="50">
        <f>SUM(AN9:AO9)</f>
        <v>0</v>
      </c>
      <c r="AN9" s="50">
        <v>0</v>
      </c>
      <c r="AO9" s="50">
        <v>0</v>
      </c>
    </row>
    <row r="10" spans="1:41" s="98" customFormat="1" ht="19.5" customHeight="1">
      <c r="A10" s="78" t="s">
        <v>146</v>
      </c>
      <c r="B10" s="78" t="s">
        <v>63</v>
      </c>
      <c r="C10" s="149">
        <v>739101</v>
      </c>
      <c r="D10" s="78" t="s">
        <v>86</v>
      </c>
      <c r="E10" s="50">
        <f>F10</f>
        <v>5.04</v>
      </c>
      <c r="F10" s="50">
        <f>G10</f>
        <v>5.04</v>
      </c>
      <c r="G10" s="50">
        <f>H10+I10</f>
        <v>5.04</v>
      </c>
      <c r="H10" s="50">
        <v>5.04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s="98" customFormat="1" ht="19.5" customHeight="1">
      <c r="A11" s="78" t="s">
        <v>146</v>
      </c>
      <c r="B11" s="78" t="s">
        <v>63</v>
      </c>
      <c r="C11" s="149">
        <v>739101</v>
      </c>
      <c r="D11" s="78" t="s">
        <v>76</v>
      </c>
      <c r="E11" s="50">
        <f aca="true" t="shared" si="0" ref="E11:E27">F11</f>
        <v>15.52</v>
      </c>
      <c r="F11" s="50">
        <f>G11</f>
        <v>15.52</v>
      </c>
      <c r="G11" s="50">
        <f aca="true" t="shared" si="1" ref="G11:G25">H11+I11</f>
        <v>15.52</v>
      </c>
      <c r="H11" s="50">
        <v>15.52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 s="98" customFormat="1" ht="19.5" customHeight="1">
      <c r="A12" s="78" t="s">
        <v>146</v>
      </c>
      <c r="B12" s="78" t="s">
        <v>63</v>
      </c>
      <c r="C12" s="149">
        <v>739101</v>
      </c>
      <c r="D12" s="78" t="s">
        <v>66</v>
      </c>
      <c r="E12" s="50">
        <f t="shared" si="0"/>
        <v>0.5</v>
      </c>
      <c r="F12" s="50">
        <f>G12</f>
        <v>0.5</v>
      </c>
      <c r="G12" s="50">
        <f t="shared" si="1"/>
        <v>0.5</v>
      </c>
      <c r="H12" s="50">
        <v>0.5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1:41" s="98" customFormat="1" ht="19.5" customHeight="1">
      <c r="A13" s="78" t="s">
        <v>146</v>
      </c>
      <c r="B13" s="78" t="s">
        <v>65</v>
      </c>
      <c r="C13" s="149">
        <v>739101</v>
      </c>
      <c r="D13" s="78" t="s">
        <v>104</v>
      </c>
      <c r="E13" s="50">
        <f t="shared" si="0"/>
        <v>8.89</v>
      </c>
      <c r="F13" s="50">
        <f aca="true" t="shared" si="2" ref="F13:F27">G13</f>
        <v>8.89</v>
      </c>
      <c r="G13" s="50">
        <f t="shared" si="1"/>
        <v>8.89</v>
      </c>
      <c r="H13" s="50">
        <v>8.89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41" s="98" customFormat="1" ht="19.5" customHeight="1">
      <c r="A14" s="78" t="s">
        <v>146</v>
      </c>
      <c r="B14" s="78" t="s">
        <v>92</v>
      </c>
      <c r="C14" s="149">
        <v>739101</v>
      </c>
      <c r="D14" s="78" t="s">
        <v>66</v>
      </c>
      <c r="E14" s="50">
        <f t="shared" si="0"/>
        <v>4</v>
      </c>
      <c r="F14" s="50">
        <f t="shared" si="2"/>
        <v>4</v>
      </c>
      <c r="G14" s="50">
        <f t="shared" si="1"/>
        <v>4</v>
      </c>
      <c r="H14" s="50">
        <v>4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</row>
    <row r="15" spans="1:41" s="98" customFormat="1" ht="19.5" customHeight="1">
      <c r="A15" s="78"/>
      <c r="B15" s="78"/>
      <c r="C15" s="149"/>
      <c r="D15" s="49" t="s">
        <v>147</v>
      </c>
      <c r="E15" s="150">
        <f t="shared" si="0"/>
        <v>91.63</v>
      </c>
      <c r="F15" s="150">
        <f t="shared" si="2"/>
        <v>91.63</v>
      </c>
      <c r="G15" s="150">
        <f t="shared" si="1"/>
        <v>91.63</v>
      </c>
      <c r="H15" s="150">
        <f>SUM(H16:H30)</f>
        <v>44.63</v>
      </c>
      <c r="I15" s="150">
        <f>SUM(I16:I30)</f>
        <v>47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1:41" s="98" customFormat="1" ht="19.5" customHeight="1">
      <c r="A16" s="78" t="s">
        <v>148</v>
      </c>
      <c r="B16" s="78" t="s">
        <v>62</v>
      </c>
      <c r="C16" s="149">
        <v>739101</v>
      </c>
      <c r="D16" s="78" t="s">
        <v>66</v>
      </c>
      <c r="E16" s="50">
        <f t="shared" si="0"/>
        <v>14.25</v>
      </c>
      <c r="F16" s="50">
        <f t="shared" si="2"/>
        <v>14.25</v>
      </c>
      <c r="G16" s="50">
        <f t="shared" si="1"/>
        <v>14.25</v>
      </c>
      <c r="H16" s="50">
        <v>14.25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</row>
    <row r="17" spans="1:41" s="98" customFormat="1" ht="19.5" customHeight="1">
      <c r="A17" s="78" t="s">
        <v>148</v>
      </c>
      <c r="B17" s="78" t="s">
        <v>62</v>
      </c>
      <c r="C17" s="149">
        <v>739101</v>
      </c>
      <c r="D17" s="78" t="s">
        <v>75</v>
      </c>
      <c r="E17" s="50">
        <f t="shared" si="0"/>
        <v>0.33</v>
      </c>
      <c r="F17" s="50">
        <f t="shared" si="2"/>
        <v>0.33</v>
      </c>
      <c r="G17" s="50">
        <f t="shared" si="1"/>
        <v>0.33</v>
      </c>
      <c r="H17" s="50">
        <v>0.33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1:41" s="98" customFormat="1" ht="19.5" customHeight="1">
      <c r="A18" s="78" t="s">
        <v>148</v>
      </c>
      <c r="B18" s="78" t="s">
        <v>62</v>
      </c>
      <c r="C18" s="149">
        <v>739101</v>
      </c>
      <c r="D18" s="78" t="s">
        <v>93</v>
      </c>
      <c r="E18" s="50">
        <f t="shared" si="0"/>
        <v>3</v>
      </c>
      <c r="F18" s="50">
        <f t="shared" si="2"/>
        <v>3</v>
      </c>
      <c r="G18" s="50">
        <f t="shared" si="1"/>
        <v>3</v>
      </c>
      <c r="H18" s="50">
        <v>3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</row>
    <row r="19" spans="1:41" s="98" customFormat="1" ht="19.5" customHeight="1">
      <c r="A19" s="78" t="s">
        <v>148</v>
      </c>
      <c r="B19" s="78" t="s">
        <v>62</v>
      </c>
      <c r="C19" s="149">
        <v>739101</v>
      </c>
      <c r="D19" s="78" t="s">
        <v>97</v>
      </c>
      <c r="E19" s="50">
        <f t="shared" si="0"/>
        <v>0.2</v>
      </c>
      <c r="F19" s="50">
        <f t="shared" si="2"/>
        <v>0.2</v>
      </c>
      <c r="G19" s="50">
        <f t="shared" si="1"/>
        <v>0.2</v>
      </c>
      <c r="H19" s="50">
        <v>0.2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1:41" s="98" customFormat="1" ht="19.5" customHeight="1">
      <c r="A20" s="78" t="s">
        <v>148</v>
      </c>
      <c r="B20" s="78" t="s">
        <v>62</v>
      </c>
      <c r="C20" s="149">
        <v>739101</v>
      </c>
      <c r="D20" s="78" t="s">
        <v>102</v>
      </c>
      <c r="E20" s="50">
        <f t="shared" si="0"/>
        <v>21</v>
      </c>
      <c r="F20" s="50">
        <f t="shared" si="2"/>
        <v>21</v>
      </c>
      <c r="G20" s="50">
        <f t="shared" si="1"/>
        <v>21</v>
      </c>
      <c r="H20" s="50">
        <v>21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</row>
    <row r="21" spans="1:41" s="98" customFormat="1" ht="19.5" customHeight="1">
      <c r="A21" s="78" t="s">
        <v>148</v>
      </c>
      <c r="B21" s="78" t="s">
        <v>63</v>
      </c>
      <c r="C21" s="149">
        <v>739101</v>
      </c>
      <c r="D21" s="78" t="s">
        <v>66</v>
      </c>
      <c r="E21" s="50">
        <f aca="true" t="shared" si="3" ref="E21:E33">F21</f>
        <v>0.72</v>
      </c>
      <c r="F21" s="50">
        <f aca="true" t="shared" si="4" ref="F21:F34">G21</f>
        <v>0.72</v>
      </c>
      <c r="G21" s="50">
        <f aca="true" t="shared" si="5" ref="G21:G34">H21+I21</f>
        <v>0.72</v>
      </c>
      <c r="H21" s="50">
        <v>0.72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1:41" s="98" customFormat="1" ht="19.5" customHeight="1">
      <c r="A22" s="78" t="s">
        <v>148</v>
      </c>
      <c r="B22" s="78" t="s">
        <v>65</v>
      </c>
      <c r="C22" s="149">
        <v>739101</v>
      </c>
      <c r="D22" s="78" t="s">
        <v>72</v>
      </c>
      <c r="E22" s="50">
        <f t="shared" si="3"/>
        <v>1.11</v>
      </c>
      <c r="F22" s="50">
        <f t="shared" si="4"/>
        <v>1.11</v>
      </c>
      <c r="G22" s="50">
        <f t="shared" si="5"/>
        <v>1.11</v>
      </c>
      <c r="H22" s="50">
        <v>1.11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</row>
    <row r="23" spans="1:41" s="98" customFormat="1" ht="19.5" customHeight="1">
      <c r="A23" s="78" t="s">
        <v>148</v>
      </c>
      <c r="B23" s="78" t="s">
        <v>79</v>
      </c>
      <c r="C23" s="149">
        <v>739101</v>
      </c>
      <c r="D23" s="78" t="s">
        <v>66</v>
      </c>
      <c r="E23" s="50">
        <f t="shared" si="3"/>
        <v>0.96</v>
      </c>
      <c r="F23" s="50">
        <f t="shared" si="4"/>
        <v>0.96</v>
      </c>
      <c r="G23" s="50">
        <f t="shared" si="5"/>
        <v>0.96</v>
      </c>
      <c r="H23" s="50">
        <v>0.96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</row>
    <row r="24" spans="1:41" s="98" customFormat="1" ht="19.5" customHeight="1">
      <c r="A24" s="78" t="s">
        <v>148</v>
      </c>
      <c r="B24" s="78" t="s">
        <v>67</v>
      </c>
      <c r="C24" s="149">
        <v>739101</v>
      </c>
      <c r="D24" s="78" t="s">
        <v>66</v>
      </c>
      <c r="E24" s="50">
        <f t="shared" si="3"/>
        <v>3</v>
      </c>
      <c r="F24" s="50">
        <f t="shared" si="4"/>
        <v>3</v>
      </c>
      <c r="G24" s="50">
        <f t="shared" si="5"/>
        <v>3</v>
      </c>
      <c r="H24" s="50">
        <v>3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</row>
    <row r="25" spans="1:41" s="98" customFormat="1" ht="19.5" customHeight="1">
      <c r="A25" s="78" t="s">
        <v>148</v>
      </c>
      <c r="B25" s="78" t="s">
        <v>92</v>
      </c>
      <c r="C25" s="149">
        <v>739101</v>
      </c>
      <c r="D25" s="78" t="s">
        <v>75</v>
      </c>
      <c r="E25" s="50">
        <f t="shared" si="3"/>
        <v>0.06</v>
      </c>
      <c r="F25" s="50">
        <f t="shared" si="4"/>
        <v>0.06</v>
      </c>
      <c r="G25" s="50">
        <f t="shared" si="5"/>
        <v>0.06</v>
      </c>
      <c r="H25" s="50">
        <v>0.06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1:41" s="98" customFormat="1" ht="19.5" customHeight="1">
      <c r="A26" s="78" t="s">
        <v>148</v>
      </c>
      <c r="B26" s="78" t="s">
        <v>92</v>
      </c>
      <c r="C26" s="149">
        <v>739101</v>
      </c>
      <c r="D26" s="78" t="s">
        <v>64</v>
      </c>
      <c r="E26" s="50">
        <f t="shared" si="3"/>
        <v>30</v>
      </c>
      <c r="F26" s="50">
        <f t="shared" si="4"/>
        <v>30</v>
      </c>
      <c r="G26" s="50">
        <f t="shared" si="5"/>
        <v>30</v>
      </c>
      <c r="H26" s="50"/>
      <c r="I26" s="50">
        <v>30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</row>
    <row r="27" spans="1:41" s="98" customFormat="1" ht="19.5" customHeight="1">
      <c r="A27" s="78" t="s">
        <v>148</v>
      </c>
      <c r="B27" s="78" t="s">
        <v>92</v>
      </c>
      <c r="C27" s="149">
        <v>739101</v>
      </c>
      <c r="D27" s="49" t="s">
        <v>68</v>
      </c>
      <c r="E27" s="50">
        <f t="shared" si="3"/>
        <v>3</v>
      </c>
      <c r="F27" s="50">
        <f t="shared" si="4"/>
        <v>3</v>
      </c>
      <c r="G27" s="50">
        <f t="shared" si="5"/>
        <v>3</v>
      </c>
      <c r="H27" s="50"/>
      <c r="I27" s="50">
        <v>3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</row>
    <row r="28" spans="1:41" s="98" customFormat="1" ht="19.5" customHeight="1">
      <c r="A28" s="78" t="s">
        <v>148</v>
      </c>
      <c r="B28" s="78" t="s">
        <v>92</v>
      </c>
      <c r="C28" s="149">
        <v>739101</v>
      </c>
      <c r="D28" s="78" t="s">
        <v>90</v>
      </c>
      <c r="E28" s="50">
        <f t="shared" si="3"/>
        <v>3</v>
      </c>
      <c r="F28" s="50">
        <f t="shared" si="4"/>
        <v>3</v>
      </c>
      <c r="G28" s="50">
        <f t="shared" si="5"/>
        <v>3</v>
      </c>
      <c r="H28" s="50"/>
      <c r="I28" s="50">
        <v>3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</row>
    <row r="29" spans="1:41" s="98" customFormat="1" ht="19.5" customHeight="1">
      <c r="A29" s="78" t="s">
        <v>148</v>
      </c>
      <c r="B29" s="78" t="s">
        <v>92</v>
      </c>
      <c r="C29" s="149">
        <v>739101</v>
      </c>
      <c r="D29" s="78" t="s">
        <v>100</v>
      </c>
      <c r="E29" s="50">
        <f t="shared" si="3"/>
        <v>2</v>
      </c>
      <c r="F29" s="50">
        <f t="shared" si="4"/>
        <v>2</v>
      </c>
      <c r="G29" s="50">
        <f t="shared" si="5"/>
        <v>2</v>
      </c>
      <c r="H29" s="50"/>
      <c r="I29" s="50">
        <v>2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</row>
    <row r="30" spans="1:41" s="98" customFormat="1" ht="19.5" customHeight="1">
      <c r="A30" s="78" t="s">
        <v>148</v>
      </c>
      <c r="B30" s="78" t="s">
        <v>92</v>
      </c>
      <c r="C30" s="149">
        <v>739101</v>
      </c>
      <c r="D30" s="78" t="s">
        <v>94</v>
      </c>
      <c r="E30" s="50">
        <f aca="true" t="shared" si="6" ref="E30:E51">F30</f>
        <v>9</v>
      </c>
      <c r="F30" s="50">
        <f aca="true" t="shared" si="7" ref="F30:F51">G30</f>
        <v>9</v>
      </c>
      <c r="G30" s="50">
        <f aca="true" t="shared" si="8" ref="G30:G51">H30+I30</f>
        <v>9</v>
      </c>
      <c r="H30" s="50"/>
      <c r="I30" s="50">
        <v>9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</row>
    <row r="31" spans="1:41" s="98" customFormat="1" ht="19.5" customHeight="1">
      <c r="A31" s="78"/>
      <c r="B31" s="78"/>
      <c r="C31" s="149"/>
      <c r="D31" s="49" t="s">
        <v>149</v>
      </c>
      <c r="E31" s="150">
        <f t="shared" si="6"/>
        <v>53.16000000000001</v>
      </c>
      <c r="F31" s="150">
        <f t="shared" si="7"/>
        <v>53.16000000000001</v>
      </c>
      <c r="G31" s="150">
        <f t="shared" si="8"/>
        <v>53.16000000000001</v>
      </c>
      <c r="H31" s="150">
        <f>SUM(H32:H38)</f>
        <v>53.16000000000001</v>
      </c>
      <c r="I31" s="156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1:41" s="98" customFormat="1" ht="19.5" customHeight="1">
      <c r="A32" s="78" t="s">
        <v>150</v>
      </c>
      <c r="B32" s="78" t="s">
        <v>62</v>
      </c>
      <c r="C32" s="149">
        <v>739101</v>
      </c>
      <c r="D32" s="78" t="s">
        <v>66</v>
      </c>
      <c r="E32" s="50">
        <f t="shared" si="6"/>
        <v>2.77</v>
      </c>
      <c r="F32" s="50">
        <f t="shared" si="7"/>
        <v>2.77</v>
      </c>
      <c r="G32" s="50">
        <f t="shared" si="8"/>
        <v>2.77</v>
      </c>
      <c r="H32" s="50">
        <v>2.77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1:41" s="98" customFormat="1" ht="19.5" customHeight="1">
      <c r="A33" s="78" t="s">
        <v>150</v>
      </c>
      <c r="B33" s="78" t="s">
        <v>62</v>
      </c>
      <c r="C33" s="149">
        <v>739101</v>
      </c>
      <c r="D33" s="78" t="s">
        <v>76</v>
      </c>
      <c r="E33" s="50">
        <f t="shared" si="6"/>
        <v>6.26</v>
      </c>
      <c r="F33" s="50">
        <f t="shared" si="7"/>
        <v>6.26</v>
      </c>
      <c r="G33" s="50">
        <f t="shared" si="8"/>
        <v>6.26</v>
      </c>
      <c r="H33" s="50">
        <v>6.26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1:41" s="98" customFormat="1" ht="19.5" customHeight="1">
      <c r="A34" s="78" t="s">
        <v>150</v>
      </c>
      <c r="B34" s="78" t="s">
        <v>62</v>
      </c>
      <c r="C34" s="149">
        <v>739101</v>
      </c>
      <c r="D34" s="78" t="s">
        <v>87</v>
      </c>
      <c r="E34" s="50">
        <f t="shared" si="6"/>
        <v>2.51</v>
      </c>
      <c r="F34" s="50">
        <f t="shared" si="7"/>
        <v>2.51</v>
      </c>
      <c r="G34" s="50">
        <f t="shared" si="8"/>
        <v>2.51</v>
      </c>
      <c r="H34" s="50">
        <v>2.51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</row>
    <row r="35" spans="1:41" s="98" customFormat="1" ht="19.5" customHeight="1">
      <c r="A35" s="78" t="s">
        <v>150</v>
      </c>
      <c r="B35" s="78" t="s">
        <v>62</v>
      </c>
      <c r="C35" s="149">
        <v>739101</v>
      </c>
      <c r="D35" s="78" t="s">
        <v>96</v>
      </c>
      <c r="E35" s="50">
        <f t="shared" si="6"/>
        <v>30.6</v>
      </c>
      <c r="F35" s="50">
        <f t="shared" si="7"/>
        <v>30.6</v>
      </c>
      <c r="G35" s="50">
        <f t="shared" si="8"/>
        <v>30.6</v>
      </c>
      <c r="H35" s="50">
        <v>30.6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s="98" customFormat="1" ht="19.5" customHeight="1">
      <c r="A36" s="78" t="s">
        <v>150</v>
      </c>
      <c r="B36" s="78" t="s">
        <v>62</v>
      </c>
      <c r="C36" s="149">
        <v>739101</v>
      </c>
      <c r="D36" s="78" t="s">
        <v>104</v>
      </c>
      <c r="E36" s="50">
        <f t="shared" si="6"/>
        <v>3.59</v>
      </c>
      <c r="F36" s="50">
        <f t="shared" si="7"/>
        <v>3.59</v>
      </c>
      <c r="G36" s="50">
        <f t="shared" si="8"/>
        <v>3.59</v>
      </c>
      <c r="H36" s="50">
        <v>3.59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</row>
    <row r="37" spans="1:41" s="98" customFormat="1" ht="19.5" customHeight="1">
      <c r="A37" s="78" t="s">
        <v>150</v>
      </c>
      <c r="B37" s="78" t="s">
        <v>63</v>
      </c>
      <c r="C37" s="149">
        <v>739101</v>
      </c>
      <c r="D37" s="78" t="s">
        <v>72</v>
      </c>
      <c r="E37" s="50">
        <f t="shared" si="6"/>
        <v>0.45</v>
      </c>
      <c r="F37" s="50">
        <f t="shared" si="7"/>
        <v>0.45</v>
      </c>
      <c r="G37" s="50">
        <f t="shared" si="8"/>
        <v>0.45</v>
      </c>
      <c r="H37" s="50">
        <v>0.45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</row>
    <row r="38" spans="1:41" s="98" customFormat="1" ht="19.5" customHeight="1">
      <c r="A38" s="78" t="s">
        <v>150</v>
      </c>
      <c r="B38" s="78" t="s">
        <v>63</v>
      </c>
      <c r="C38" s="149">
        <v>739101</v>
      </c>
      <c r="D38" s="78" t="s">
        <v>96</v>
      </c>
      <c r="E38" s="50">
        <f t="shared" si="6"/>
        <v>6.98</v>
      </c>
      <c r="F38" s="50">
        <f t="shared" si="7"/>
        <v>6.98</v>
      </c>
      <c r="G38" s="50">
        <f t="shared" si="8"/>
        <v>6.98</v>
      </c>
      <c r="H38" s="50">
        <v>6.98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1:41" s="98" customFormat="1" ht="19.5" customHeight="1">
      <c r="A39" s="78"/>
      <c r="B39" s="78"/>
      <c r="C39" s="149"/>
      <c r="D39" s="49" t="s">
        <v>151</v>
      </c>
      <c r="E39" s="151">
        <f>SUM(E40:E51)</f>
        <v>170.95</v>
      </c>
      <c r="F39" s="151">
        <f>SUM(F40:F51)</f>
        <v>170.95</v>
      </c>
      <c r="G39" s="151">
        <f>SUM(G40:G51)</f>
        <v>170.95</v>
      </c>
      <c r="H39" s="151">
        <f>SUM(H40:H51)</f>
        <v>139.78</v>
      </c>
      <c r="I39" s="151">
        <f>SUM(I40:I51)</f>
        <v>31.17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</row>
    <row r="40" spans="1:41" s="98" customFormat="1" ht="19.5" customHeight="1">
      <c r="A40" s="78" t="s">
        <v>152</v>
      </c>
      <c r="B40" s="78" t="s">
        <v>62</v>
      </c>
      <c r="C40" s="149">
        <v>739101</v>
      </c>
      <c r="D40" s="78" t="s">
        <v>102</v>
      </c>
      <c r="E40" s="50">
        <f t="shared" si="6"/>
        <v>85.75</v>
      </c>
      <c r="F40" s="50">
        <f t="shared" si="7"/>
        <v>85.75</v>
      </c>
      <c r="G40" s="50">
        <f t="shared" si="8"/>
        <v>85.75</v>
      </c>
      <c r="H40" s="50">
        <v>85.75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</row>
    <row r="41" spans="1:41" s="98" customFormat="1" ht="19.5" customHeight="1">
      <c r="A41" s="78" t="s">
        <v>152</v>
      </c>
      <c r="B41" s="78" t="s">
        <v>62</v>
      </c>
      <c r="C41" s="149">
        <v>739101</v>
      </c>
      <c r="D41" s="78" t="s">
        <v>75</v>
      </c>
      <c r="E41" s="50">
        <f t="shared" si="6"/>
        <v>2.8</v>
      </c>
      <c r="F41" s="50">
        <f t="shared" si="7"/>
        <v>2.8</v>
      </c>
      <c r="G41" s="50">
        <f t="shared" si="8"/>
        <v>2.8</v>
      </c>
      <c r="H41" s="50">
        <v>2.8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</row>
    <row r="42" spans="1:41" s="98" customFormat="1" ht="19.5" customHeight="1">
      <c r="A42" s="78" t="s">
        <v>152</v>
      </c>
      <c r="B42" s="78" t="s">
        <v>62</v>
      </c>
      <c r="C42" s="149">
        <v>739101</v>
      </c>
      <c r="D42" s="78" t="s">
        <v>66</v>
      </c>
      <c r="E42" s="50">
        <f t="shared" si="6"/>
        <v>31.75</v>
      </c>
      <c r="F42" s="50">
        <f t="shared" si="7"/>
        <v>31.75</v>
      </c>
      <c r="G42" s="50">
        <f t="shared" si="8"/>
        <v>31.75</v>
      </c>
      <c r="H42" s="50">
        <v>31.75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</row>
    <row r="43" spans="1:41" s="98" customFormat="1" ht="19.5" customHeight="1">
      <c r="A43" s="78" t="s">
        <v>152</v>
      </c>
      <c r="B43" s="78" t="s">
        <v>62</v>
      </c>
      <c r="C43" s="149">
        <v>739101</v>
      </c>
      <c r="D43" s="78" t="s">
        <v>93</v>
      </c>
      <c r="E43" s="50">
        <f t="shared" si="6"/>
        <v>9.72</v>
      </c>
      <c r="F43" s="50">
        <f t="shared" si="7"/>
        <v>9.72</v>
      </c>
      <c r="G43" s="50">
        <f t="shared" si="8"/>
        <v>9.72</v>
      </c>
      <c r="H43" s="50">
        <v>9.72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pans="1:41" s="98" customFormat="1" ht="19.5" customHeight="1">
      <c r="A44" s="78" t="s">
        <v>152</v>
      </c>
      <c r="B44" s="78" t="s">
        <v>62</v>
      </c>
      <c r="C44" s="149">
        <v>739101</v>
      </c>
      <c r="D44" s="49" t="s">
        <v>96</v>
      </c>
      <c r="E44" s="50">
        <f t="shared" si="6"/>
        <v>0.04</v>
      </c>
      <c r="F44" s="50">
        <f t="shared" si="7"/>
        <v>0.04</v>
      </c>
      <c r="G44" s="50">
        <f t="shared" si="8"/>
        <v>0.04</v>
      </c>
      <c r="H44" s="50">
        <v>0.04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1:41" s="98" customFormat="1" ht="19.5" customHeight="1">
      <c r="A45" s="78" t="s">
        <v>152</v>
      </c>
      <c r="B45" s="78" t="s">
        <v>62</v>
      </c>
      <c r="C45" s="149">
        <v>739101</v>
      </c>
      <c r="D45" s="49" t="s">
        <v>80</v>
      </c>
      <c r="E45" s="50">
        <f t="shared" si="6"/>
        <v>6.39</v>
      </c>
      <c r="F45" s="50">
        <f t="shared" si="7"/>
        <v>6.39</v>
      </c>
      <c r="G45" s="50">
        <f t="shared" si="8"/>
        <v>6.39</v>
      </c>
      <c r="H45" s="50"/>
      <c r="I45" s="50">
        <v>6.39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1" s="98" customFormat="1" ht="19.5" customHeight="1">
      <c r="A46" s="78" t="s">
        <v>152</v>
      </c>
      <c r="B46" s="78" t="s">
        <v>62</v>
      </c>
      <c r="C46" s="149">
        <v>739101</v>
      </c>
      <c r="D46" s="78" t="s">
        <v>82</v>
      </c>
      <c r="E46" s="50">
        <f t="shared" si="6"/>
        <v>12.96</v>
      </c>
      <c r="F46" s="50">
        <f t="shared" si="7"/>
        <v>12.96</v>
      </c>
      <c r="G46" s="50">
        <f t="shared" si="8"/>
        <v>12.96</v>
      </c>
      <c r="H46" s="50"/>
      <c r="I46" s="50">
        <v>12.96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</row>
    <row r="47" spans="1:41" s="98" customFormat="1" ht="19.5" customHeight="1">
      <c r="A47" s="78" t="s">
        <v>152</v>
      </c>
      <c r="B47" s="78" t="s">
        <v>62</v>
      </c>
      <c r="C47" s="149">
        <v>739101</v>
      </c>
      <c r="D47" s="78" t="s">
        <v>84</v>
      </c>
      <c r="E47" s="50">
        <f t="shared" si="6"/>
        <v>0.48</v>
      </c>
      <c r="F47" s="50">
        <f t="shared" si="7"/>
        <v>0.48</v>
      </c>
      <c r="G47" s="50">
        <f t="shared" si="8"/>
        <v>0.48</v>
      </c>
      <c r="H47" s="50"/>
      <c r="I47" s="50">
        <v>0.48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1:41" s="98" customFormat="1" ht="19.5" customHeight="1">
      <c r="A48" s="78" t="s">
        <v>152</v>
      </c>
      <c r="B48" s="78" t="s">
        <v>62</v>
      </c>
      <c r="C48" s="149">
        <v>739101</v>
      </c>
      <c r="D48" s="78" t="s">
        <v>77</v>
      </c>
      <c r="E48" s="50">
        <f t="shared" si="6"/>
        <v>4.5</v>
      </c>
      <c r="F48" s="50">
        <f t="shared" si="7"/>
        <v>4.5</v>
      </c>
      <c r="G48" s="50">
        <f t="shared" si="8"/>
        <v>4.5</v>
      </c>
      <c r="H48" s="50"/>
      <c r="I48" s="50">
        <v>4.5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</row>
    <row r="49" spans="1:41" s="98" customFormat="1" ht="19.5" customHeight="1">
      <c r="A49" s="78" t="s">
        <v>152</v>
      </c>
      <c r="B49" s="78" t="s">
        <v>62</v>
      </c>
      <c r="C49" s="149">
        <v>739101</v>
      </c>
      <c r="D49" s="78" t="s">
        <v>78</v>
      </c>
      <c r="E49" s="50">
        <f t="shared" si="6"/>
        <v>6.84</v>
      </c>
      <c r="F49" s="50">
        <f t="shared" si="7"/>
        <v>6.84</v>
      </c>
      <c r="G49" s="50">
        <f t="shared" si="8"/>
        <v>6.84</v>
      </c>
      <c r="H49" s="50"/>
      <c r="I49" s="50">
        <v>6.84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</row>
    <row r="50" spans="1:41" s="98" customFormat="1" ht="19.5" customHeight="1">
      <c r="A50" s="78" t="s">
        <v>152</v>
      </c>
      <c r="B50" s="78" t="s">
        <v>153</v>
      </c>
      <c r="C50" s="149">
        <v>739101</v>
      </c>
      <c r="D50" s="78" t="s">
        <v>97</v>
      </c>
      <c r="E50" s="50">
        <f t="shared" si="6"/>
        <v>1.92</v>
      </c>
      <c r="F50" s="50">
        <f t="shared" si="7"/>
        <v>1.92</v>
      </c>
      <c r="G50" s="50">
        <f t="shared" si="8"/>
        <v>1.92</v>
      </c>
      <c r="H50" s="50">
        <v>1.92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</row>
    <row r="51" spans="1:41" s="98" customFormat="1" ht="19.5" customHeight="1">
      <c r="A51" s="78" t="s">
        <v>152</v>
      </c>
      <c r="B51" s="78" t="s">
        <v>153</v>
      </c>
      <c r="C51" s="149">
        <v>739101</v>
      </c>
      <c r="D51" s="78" t="s">
        <v>98</v>
      </c>
      <c r="E51" s="50">
        <f t="shared" si="6"/>
        <v>7.8</v>
      </c>
      <c r="F51" s="50">
        <f t="shared" si="7"/>
        <v>7.8</v>
      </c>
      <c r="G51" s="50">
        <f t="shared" si="8"/>
        <v>7.8</v>
      </c>
      <c r="H51" s="50">
        <v>7.8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1" bottom="1" header="0.51" footer="0.51"/>
  <pageSetup horizontalDpi="600" verticalDpi="600" orientation="landscape" paperSize="9" scale="5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5"/>
  <sheetViews>
    <sheetView showZeros="0" workbookViewId="0" topLeftCell="A1">
      <pane xSplit="4" ySplit="7" topLeftCell="E17" activePane="bottomRight" state="frozen"/>
      <selection pane="bottomRight" activeCell="A28" sqref="A28:IV28"/>
    </sheetView>
  </sheetViews>
  <sheetFormatPr defaultColWidth="7.00390625" defaultRowHeight="14.25"/>
  <cols>
    <col min="1" max="1" width="3.625" style="98" customWidth="1"/>
    <col min="2" max="3" width="2.75390625" style="98" customWidth="1"/>
    <col min="4" max="4" width="26.625" style="98" customWidth="1"/>
    <col min="5" max="5" width="11.25390625" style="98" customWidth="1"/>
    <col min="6" max="6" width="9.125" style="98" customWidth="1"/>
    <col min="7" max="15" width="8.875" style="98" customWidth="1"/>
    <col min="16" max="19" width="6.875" style="98" customWidth="1"/>
    <col min="20" max="20" width="9.125" style="98" customWidth="1"/>
    <col min="21" max="113" width="6.875" style="98" customWidth="1"/>
    <col min="114" max="16384" width="7.00390625" style="98" customWidth="1"/>
  </cols>
  <sheetData>
    <row r="1" spans="1:113" s="98" customFormat="1" ht="19.5" customHeight="1">
      <c r="A1" s="67"/>
      <c r="B1" s="115"/>
      <c r="C1" s="115"/>
      <c r="D1" s="115"/>
      <c r="DI1" s="27" t="s">
        <v>154</v>
      </c>
    </row>
    <row r="2" spans="1:113" s="98" customFormat="1" ht="19.5" customHeight="1">
      <c r="A2" s="28" t="s">
        <v>155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</row>
    <row r="3" spans="1:113" s="98" customFormat="1" ht="19.5" customHeight="1">
      <c r="A3" s="116" t="s">
        <v>1</v>
      </c>
      <c r="B3" s="117"/>
      <c r="C3" s="117"/>
      <c r="D3" s="117"/>
      <c r="F3" s="118"/>
      <c r="DI3" s="136" t="s">
        <v>6</v>
      </c>
    </row>
    <row r="4" spans="1:113" s="98" customFormat="1" ht="19.5" customHeight="1">
      <c r="A4" s="119" t="s">
        <v>37</v>
      </c>
      <c r="B4" s="120"/>
      <c r="C4" s="120"/>
      <c r="D4" s="121"/>
      <c r="E4" s="40" t="s">
        <v>38</v>
      </c>
      <c r="F4" s="122" t="s">
        <v>156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30"/>
      <c r="T4" s="122" t="s">
        <v>157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30"/>
      <c r="AV4" s="122" t="s">
        <v>158</v>
      </c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30"/>
      <c r="BH4" s="122" t="s">
        <v>159</v>
      </c>
      <c r="BI4" s="123"/>
      <c r="BJ4" s="123"/>
      <c r="BK4" s="123"/>
      <c r="BL4" s="130"/>
      <c r="BM4" s="122" t="s">
        <v>160</v>
      </c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30"/>
      <c r="BZ4" s="122" t="s">
        <v>161</v>
      </c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30"/>
      <c r="CR4" s="133" t="s">
        <v>162</v>
      </c>
      <c r="CS4" s="134"/>
      <c r="CT4" s="135"/>
      <c r="CU4" s="133" t="s">
        <v>163</v>
      </c>
      <c r="CV4" s="134"/>
      <c r="CW4" s="134"/>
      <c r="CX4" s="134"/>
      <c r="CY4" s="134"/>
      <c r="CZ4" s="135"/>
      <c r="DA4" s="133" t="s">
        <v>164</v>
      </c>
      <c r="DB4" s="134"/>
      <c r="DC4" s="135"/>
      <c r="DD4" s="122" t="s">
        <v>165</v>
      </c>
      <c r="DE4" s="123"/>
      <c r="DF4" s="123"/>
      <c r="DG4" s="123"/>
      <c r="DH4" s="123"/>
      <c r="DI4" s="130"/>
    </row>
    <row r="5" spans="1:113" s="98" customFormat="1" ht="19.5" customHeight="1">
      <c r="A5" s="105" t="s">
        <v>48</v>
      </c>
      <c r="B5" s="124"/>
      <c r="C5" s="106"/>
      <c r="D5" s="40" t="s">
        <v>166</v>
      </c>
      <c r="E5" s="41"/>
      <c r="F5" s="125" t="s">
        <v>53</v>
      </c>
      <c r="G5" s="125" t="s">
        <v>167</v>
      </c>
      <c r="H5" s="125" t="s">
        <v>168</v>
      </c>
      <c r="I5" s="125" t="s">
        <v>169</v>
      </c>
      <c r="J5" s="125" t="s">
        <v>170</v>
      </c>
      <c r="K5" s="125" t="s">
        <v>171</v>
      </c>
      <c r="L5" s="125" t="s">
        <v>172</v>
      </c>
      <c r="M5" s="125" t="s">
        <v>173</v>
      </c>
      <c r="N5" s="125" t="s">
        <v>174</v>
      </c>
      <c r="O5" s="125" t="s">
        <v>175</v>
      </c>
      <c r="P5" s="125" t="s">
        <v>176</v>
      </c>
      <c r="Q5" s="125" t="s">
        <v>104</v>
      </c>
      <c r="R5" s="125" t="s">
        <v>177</v>
      </c>
      <c r="S5" s="125" t="s">
        <v>178</v>
      </c>
      <c r="T5" s="125" t="s">
        <v>53</v>
      </c>
      <c r="U5" s="125" t="s">
        <v>179</v>
      </c>
      <c r="V5" s="125" t="s">
        <v>180</v>
      </c>
      <c r="W5" s="125" t="s">
        <v>181</v>
      </c>
      <c r="X5" s="125" t="s">
        <v>182</v>
      </c>
      <c r="Y5" s="125" t="s">
        <v>183</v>
      </c>
      <c r="Z5" s="125" t="s">
        <v>184</v>
      </c>
      <c r="AA5" s="125" t="s">
        <v>185</v>
      </c>
      <c r="AB5" s="125" t="s">
        <v>186</v>
      </c>
      <c r="AC5" s="125" t="s">
        <v>187</v>
      </c>
      <c r="AD5" s="125" t="s">
        <v>188</v>
      </c>
      <c r="AE5" s="125" t="s">
        <v>189</v>
      </c>
      <c r="AF5" s="125" t="s">
        <v>190</v>
      </c>
      <c r="AG5" s="125" t="s">
        <v>191</v>
      </c>
      <c r="AH5" s="125" t="s">
        <v>192</v>
      </c>
      <c r="AI5" s="125" t="s">
        <v>193</v>
      </c>
      <c r="AJ5" s="125" t="s">
        <v>194</v>
      </c>
      <c r="AK5" s="125" t="s">
        <v>195</v>
      </c>
      <c r="AL5" s="125" t="s">
        <v>196</v>
      </c>
      <c r="AM5" s="125" t="s">
        <v>197</v>
      </c>
      <c r="AN5" s="125" t="s">
        <v>198</v>
      </c>
      <c r="AO5" s="125" t="s">
        <v>199</v>
      </c>
      <c r="AP5" s="125" t="s">
        <v>200</v>
      </c>
      <c r="AQ5" s="125" t="s">
        <v>201</v>
      </c>
      <c r="AR5" s="125" t="s">
        <v>202</v>
      </c>
      <c r="AS5" s="125" t="s">
        <v>203</v>
      </c>
      <c r="AT5" s="125" t="s">
        <v>204</v>
      </c>
      <c r="AU5" s="125" t="s">
        <v>205</v>
      </c>
      <c r="AV5" s="125" t="s">
        <v>53</v>
      </c>
      <c r="AW5" s="125" t="s">
        <v>206</v>
      </c>
      <c r="AX5" s="125" t="s">
        <v>207</v>
      </c>
      <c r="AY5" s="125" t="s">
        <v>208</v>
      </c>
      <c r="AZ5" s="125" t="s">
        <v>209</v>
      </c>
      <c r="BA5" s="125" t="s">
        <v>210</v>
      </c>
      <c r="BB5" s="125" t="s">
        <v>211</v>
      </c>
      <c r="BC5" s="125" t="s">
        <v>212</v>
      </c>
      <c r="BD5" s="125" t="s">
        <v>213</v>
      </c>
      <c r="BE5" s="125" t="s">
        <v>214</v>
      </c>
      <c r="BF5" s="125" t="s">
        <v>215</v>
      </c>
      <c r="BG5" s="131" t="s">
        <v>216</v>
      </c>
      <c r="BH5" s="131" t="s">
        <v>53</v>
      </c>
      <c r="BI5" s="131" t="s">
        <v>217</v>
      </c>
      <c r="BJ5" s="131" t="s">
        <v>218</v>
      </c>
      <c r="BK5" s="131" t="s">
        <v>219</v>
      </c>
      <c r="BL5" s="131" t="s">
        <v>220</v>
      </c>
      <c r="BM5" s="125" t="s">
        <v>53</v>
      </c>
      <c r="BN5" s="125" t="s">
        <v>221</v>
      </c>
      <c r="BO5" s="125" t="s">
        <v>222</v>
      </c>
      <c r="BP5" s="125" t="s">
        <v>223</v>
      </c>
      <c r="BQ5" s="125" t="s">
        <v>224</v>
      </c>
      <c r="BR5" s="125" t="s">
        <v>225</v>
      </c>
      <c r="BS5" s="125" t="s">
        <v>226</v>
      </c>
      <c r="BT5" s="125" t="s">
        <v>227</v>
      </c>
      <c r="BU5" s="125" t="s">
        <v>228</v>
      </c>
      <c r="BV5" s="125" t="s">
        <v>229</v>
      </c>
      <c r="BW5" s="132" t="s">
        <v>230</v>
      </c>
      <c r="BX5" s="132" t="s">
        <v>231</v>
      </c>
      <c r="BY5" s="125" t="s">
        <v>232</v>
      </c>
      <c r="BZ5" s="125" t="s">
        <v>53</v>
      </c>
      <c r="CA5" s="125" t="s">
        <v>221</v>
      </c>
      <c r="CB5" s="125" t="s">
        <v>222</v>
      </c>
      <c r="CC5" s="125" t="s">
        <v>223</v>
      </c>
      <c r="CD5" s="125" t="s">
        <v>224</v>
      </c>
      <c r="CE5" s="125" t="s">
        <v>225</v>
      </c>
      <c r="CF5" s="125" t="s">
        <v>226</v>
      </c>
      <c r="CG5" s="125" t="s">
        <v>227</v>
      </c>
      <c r="CH5" s="125" t="s">
        <v>233</v>
      </c>
      <c r="CI5" s="125" t="s">
        <v>234</v>
      </c>
      <c r="CJ5" s="125" t="s">
        <v>235</v>
      </c>
      <c r="CK5" s="125" t="s">
        <v>236</v>
      </c>
      <c r="CL5" s="125" t="s">
        <v>228</v>
      </c>
      <c r="CM5" s="125" t="s">
        <v>229</v>
      </c>
      <c r="CN5" s="125" t="s">
        <v>237</v>
      </c>
      <c r="CO5" s="132" t="s">
        <v>230</v>
      </c>
      <c r="CP5" s="132" t="s">
        <v>231</v>
      </c>
      <c r="CQ5" s="125" t="s">
        <v>238</v>
      </c>
      <c r="CR5" s="132" t="s">
        <v>53</v>
      </c>
      <c r="CS5" s="132" t="s">
        <v>239</v>
      </c>
      <c r="CT5" s="125" t="s">
        <v>240</v>
      </c>
      <c r="CU5" s="132" t="s">
        <v>53</v>
      </c>
      <c r="CV5" s="132" t="s">
        <v>239</v>
      </c>
      <c r="CW5" s="125" t="s">
        <v>241</v>
      </c>
      <c r="CX5" s="132" t="s">
        <v>242</v>
      </c>
      <c r="CY5" s="132" t="s">
        <v>243</v>
      </c>
      <c r="CZ5" s="131" t="s">
        <v>240</v>
      </c>
      <c r="DA5" s="132" t="s">
        <v>53</v>
      </c>
      <c r="DB5" s="132" t="s">
        <v>164</v>
      </c>
      <c r="DC5" s="132" t="s">
        <v>244</v>
      </c>
      <c r="DD5" s="125" t="s">
        <v>53</v>
      </c>
      <c r="DE5" s="125" t="s">
        <v>245</v>
      </c>
      <c r="DF5" s="125" t="s">
        <v>246</v>
      </c>
      <c r="DG5" s="125" t="s">
        <v>244</v>
      </c>
      <c r="DH5" s="125" t="s">
        <v>247</v>
      </c>
      <c r="DI5" s="125" t="s">
        <v>165</v>
      </c>
    </row>
    <row r="6" spans="1:113" s="98" customFormat="1" ht="30.75" customHeight="1">
      <c r="A6" s="110" t="s">
        <v>58</v>
      </c>
      <c r="B6" s="126" t="s">
        <v>59</v>
      </c>
      <c r="C6" s="111" t="s">
        <v>60</v>
      </c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6"/>
      <c r="BH6" s="46"/>
      <c r="BI6" s="46"/>
      <c r="BJ6" s="46"/>
      <c r="BK6" s="46"/>
      <c r="BL6" s="46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77"/>
      <c r="BX6" s="7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77"/>
      <c r="CP6" s="77"/>
      <c r="CQ6" s="47"/>
      <c r="CR6" s="77"/>
      <c r="CS6" s="77"/>
      <c r="CT6" s="47"/>
      <c r="CU6" s="77"/>
      <c r="CV6" s="77"/>
      <c r="CW6" s="47"/>
      <c r="CX6" s="77"/>
      <c r="CY6" s="77"/>
      <c r="CZ6" s="46"/>
      <c r="DA6" s="77"/>
      <c r="DB6" s="77"/>
      <c r="DC6" s="77"/>
      <c r="DD6" s="47"/>
      <c r="DE6" s="47"/>
      <c r="DF6" s="47"/>
      <c r="DG6" s="47"/>
      <c r="DH6" s="47"/>
      <c r="DI6" s="47"/>
    </row>
    <row r="7" spans="1:113" s="98" customFormat="1" ht="19.5" customHeight="1">
      <c r="A7" s="78" t="s">
        <v>144</v>
      </c>
      <c r="B7" s="78" t="s">
        <v>144</v>
      </c>
      <c r="C7" s="78" t="s">
        <v>144</v>
      </c>
      <c r="D7" s="78" t="s">
        <v>38</v>
      </c>
      <c r="E7" s="127">
        <f>SUM(E8:E33)</f>
        <v>421.8</v>
      </c>
      <c r="F7" s="127">
        <f aca="true" t="shared" si="0" ref="F7:AK7">SUM(F8:F33)</f>
        <v>151.8</v>
      </c>
      <c r="G7" s="127">
        <f t="shared" si="0"/>
        <v>58.519999999999996</v>
      </c>
      <c r="H7" s="127">
        <f t="shared" si="0"/>
        <v>30.5</v>
      </c>
      <c r="I7" s="127">
        <f t="shared" si="0"/>
        <v>0</v>
      </c>
      <c r="J7" s="127">
        <f t="shared" si="0"/>
        <v>0</v>
      </c>
      <c r="K7" s="127">
        <f t="shared" si="0"/>
        <v>16.09</v>
      </c>
      <c r="L7" s="127">
        <f t="shared" si="0"/>
        <v>21.78</v>
      </c>
      <c r="M7" s="127">
        <f t="shared" si="0"/>
        <v>0</v>
      </c>
      <c r="N7" s="127">
        <f t="shared" si="0"/>
        <v>7.55</v>
      </c>
      <c r="O7" s="127">
        <f t="shared" si="0"/>
        <v>0</v>
      </c>
      <c r="P7" s="127">
        <f t="shared" si="0"/>
        <v>0.88</v>
      </c>
      <c r="Q7" s="127">
        <f t="shared" si="0"/>
        <v>12.48</v>
      </c>
      <c r="R7" s="127">
        <f t="shared" si="0"/>
        <v>0</v>
      </c>
      <c r="S7" s="127">
        <f t="shared" si="0"/>
        <v>4</v>
      </c>
      <c r="T7" s="127">
        <f t="shared" si="0"/>
        <v>99.06</v>
      </c>
      <c r="U7" s="127">
        <f t="shared" si="0"/>
        <v>29.6</v>
      </c>
      <c r="V7" s="127">
        <f t="shared" si="0"/>
        <v>0</v>
      </c>
      <c r="W7" s="127">
        <f t="shared" si="0"/>
        <v>0</v>
      </c>
      <c r="X7" s="127">
        <f t="shared" si="0"/>
        <v>0</v>
      </c>
      <c r="Y7" s="127">
        <f t="shared" si="0"/>
        <v>0.18</v>
      </c>
      <c r="Z7" s="127">
        <f t="shared" si="0"/>
        <v>1.26</v>
      </c>
      <c r="AA7" s="127">
        <f t="shared" si="0"/>
        <v>1.44</v>
      </c>
      <c r="AB7" s="127">
        <f t="shared" si="0"/>
        <v>0</v>
      </c>
      <c r="AC7" s="127">
        <f t="shared" si="0"/>
        <v>0.8999999999999999</v>
      </c>
      <c r="AD7" s="127">
        <f t="shared" si="0"/>
        <v>7.199999999999999</v>
      </c>
      <c r="AE7" s="127">
        <f t="shared" si="0"/>
        <v>0</v>
      </c>
      <c r="AF7" s="127">
        <f t="shared" si="0"/>
        <v>0</v>
      </c>
      <c r="AG7" s="127">
        <f t="shared" si="0"/>
        <v>0</v>
      </c>
      <c r="AH7" s="127">
        <f t="shared" si="0"/>
        <v>1.08</v>
      </c>
      <c r="AI7" s="127">
        <f t="shared" si="0"/>
        <v>1.56</v>
      </c>
      <c r="AJ7" s="127">
        <f t="shared" si="0"/>
        <v>1.44</v>
      </c>
      <c r="AK7" s="127">
        <f t="shared" si="0"/>
        <v>0</v>
      </c>
      <c r="AL7" s="127">
        <f aca="true" t="shared" si="1" ref="AL7:BG7">SUM(AL8:AL33)</f>
        <v>0</v>
      </c>
      <c r="AM7" s="127">
        <f t="shared" si="1"/>
        <v>0</v>
      </c>
      <c r="AN7" s="127">
        <f t="shared" si="1"/>
        <v>0</v>
      </c>
      <c r="AO7" s="127">
        <f t="shared" si="1"/>
        <v>0</v>
      </c>
      <c r="AP7" s="127">
        <f t="shared" si="1"/>
        <v>2.08</v>
      </c>
      <c r="AQ7" s="127">
        <f t="shared" si="1"/>
        <v>1.9300000000000002</v>
      </c>
      <c r="AR7" s="127">
        <f t="shared" si="1"/>
        <v>3</v>
      </c>
      <c r="AS7" s="127">
        <f t="shared" si="1"/>
        <v>0</v>
      </c>
      <c r="AT7" s="127">
        <f t="shared" si="1"/>
        <v>0</v>
      </c>
      <c r="AU7" s="127">
        <f t="shared" si="1"/>
        <v>47.39</v>
      </c>
      <c r="AV7" s="127">
        <f t="shared" si="1"/>
        <v>170.94</v>
      </c>
      <c r="AW7" s="127">
        <f t="shared" si="1"/>
        <v>0</v>
      </c>
      <c r="AX7" s="127">
        <f t="shared" si="1"/>
        <v>0</v>
      </c>
      <c r="AY7" s="127">
        <f t="shared" si="1"/>
        <v>0</v>
      </c>
      <c r="AZ7" s="127">
        <f t="shared" si="1"/>
        <v>4.5</v>
      </c>
      <c r="BA7" s="127">
        <f t="shared" si="1"/>
        <v>111.49000000000001</v>
      </c>
      <c r="BB7" s="127">
        <f t="shared" si="1"/>
        <v>13.440000000000001</v>
      </c>
      <c r="BC7" s="127">
        <f t="shared" si="1"/>
        <v>0</v>
      </c>
      <c r="BD7" s="127">
        <f t="shared" si="1"/>
        <v>0</v>
      </c>
      <c r="BE7" s="127">
        <f t="shared" si="1"/>
        <v>31.79</v>
      </c>
      <c r="BF7" s="127">
        <f t="shared" si="1"/>
        <v>0</v>
      </c>
      <c r="BG7" s="127">
        <f t="shared" si="1"/>
        <v>9.719999999999999</v>
      </c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</row>
    <row r="8" spans="1:113" s="98" customFormat="1" ht="19.5" customHeight="1">
      <c r="A8" s="49" t="s">
        <v>61</v>
      </c>
      <c r="B8" s="49" t="s">
        <v>62</v>
      </c>
      <c r="C8" s="49" t="s">
        <v>63</v>
      </c>
      <c r="D8" s="97" t="s">
        <v>64</v>
      </c>
      <c r="E8" s="127">
        <f>SUM(F8,T8,AV8,BH8,BM8,BZ8,CR8,CU8,DA8,DD8)</f>
        <v>2</v>
      </c>
      <c r="F8" s="127">
        <f>G8+H8+I8+J8+K8+L8+M8+N8+O8+P8+Q8+R8+S8</f>
        <v>0</v>
      </c>
      <c r="G8" s="127"/>
      <c r="H8" s="127"/>
      <c r="I8" s="127"/>
      <c r="J8" s="127"/>
      <c r="K8" s="127"/>
      <c r="L8" s="127"/>
      <c r="M8" s="127"/>
      <c r="N8" s="127"/>
      <c r="O8" s="128"/>
      <c r="P8" s="128"/>
      <c r="Q8" s="128"/>
      <c r="R8" s="128"/>
      <c r="S8" s="128"/>
      <c r="T8" s="128">
        <f>SUM(U8:AU8)</f>
        <v>2</v>
      </c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>
        <v>2</v>
      </c>
      <c r="AV8" s="128">
        <f>SUM(AW8:BG8)</f>
        <v>0</v>
      </c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</row>
    <row r="9" spans="1:113" s="98" customFormat="1" ht="19.5" customHeight="1">
      <c r="A9" s="49" t="s">
        <v>61</v>
      </c>
      <c r="B9" s="49" t="s">
        <v>65</v>
      </c>
      <c r="C9" s="49" t="s">
        <v>62</v>
      </c>
      <c r="D9" s="49" t="s">
        <v>66</v>
      </c>
      <c r="E9" s="127">
        <f>SUM(F9,T9,AV9,BH9,BM9,BZ9,CR9,CU9,DA9,DD9)</f>
        <v>108.82000000000001</v>
      </c>
      <c r="F9" s="127">
        <f>G9+H9+I9+J9+K9+L9+M9+N9+O9+P9+Q9+R9+S9</f>
        <v>61.790000000000006</v>
      </c>
      <c r="G9" s="127">
        <v>31.72</v>
      </c>
      <c r="H9" s="127">
        <v>22.92</v>
      </c>
      <c r="I9" s="127"/>
      <c r="J9" s="127"/>
      <c r="K9" s="127">
        <v>2.77</v>
      </c>
      <c r="L9" s="127"/>
      <c r="M9" s="127"/>
      <c r="N9" s="127"/>
      <c r="O9" s="128"/>
      <c r="P9" s="128">
        <v>0.38</v>
      </c>
      <c r="Q9" s="128"/>
      <c r="R9" s="128"/>
      <c r="S9" s="128">
        <v>4</v>
      </c>
      <c r="T9" s="128">
        <f>SUM(U9:AU9)</f>
        <v>15.299999999999999</v>
      </c>
      <c r="U9" s="128">
        <v>2.7</v>
      </c>
      <c r="V9" s="128"/>
      <c r="W9" s="128"/>
      <c r="X9" s="128"/>
      <c r="Y9" s="128">
        <v>0.09</v>
      </c>
      <c r="Z9" s="128">
        <v>0.63</v>
      </c>
      <c r="AA9" s="128">
        <v>1.44</v>
      </c>
      <c r="AB9" s="128"/>
      <c r="AC9" s="128">
        <v>0.45</v>
      </c>
      <c r="AD9" s="128">
        <v>3.6</v>
      </c>
      <c r="AE9" s="128"/>
      <c r="AF9" s="128"/>
      <c r="AG9" s="128"/>
      <c r="AH9" s="128">
        <v>0.54</v>
      </c>
      <c r="AI9" s="128"/>
      <c r="AJ9" s="128">
        <v>0.72</v>
      </c>
      <c r="AK9" s="128"/>
      <c r="AL9" s="128"/>
      <c r="AM9" s="128"/>
      <c r="AN9" s="128"/>
      <c r="AO9" s="128"/>
      <c r="AP9" s="128">
        <v>1.1</v>
      </c>
      <c r="AQ9" s="128">
        <v>1.03</v>
      </c>
      <c r="AR9" s="128">
        <v>3</v>
      </c>
      <c r="AS9" s="128"/>
      <c r="AT9" s="128"/>
      <c r="AU9" s="128"/>
      <c r="AV9" s="128">
        <f>SUM(AW9:BG9)</f>
        <v>31.73</v>
      </c>
      <c r="AW9" s="128"/>
      <c r="AX9" s="128"/>
      <c r="AY9" s="128"/>
      <c r="AZ9" s="128"/>
      <c r="BA9" s="128"/>
      <c r="BB9" s="128"/>
      <c r="BC9" s="128"/>
      <c r="BD9" s="128"/>
      <c r="BE9" s="128">
        <v>31.73</v>
      </c>
      <c r="BF9" s="128"/>
      <c r="BG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</row>
    <row r="10" spans="1:113" s="98" customFormat="1" ht="19.5" customHeight="1">
      <c r="A10" s="49" t="s">
        <v>61</v>
      </c>
      <c r="B10" s="49" t="s">
        <v>65</v>
      </c>
      <c r="C10" s="49" t="s">
        <v>63</v>
      </c>
      <c r="D10" s="49" t="s">
        <v>64</v>
      </c>
      <c r="E10" s="127">
        <f aca="true" t="shared" si="2" ref="E10:E35">SUM(F10,T10,AV10,BH10,BM10,BZ10,CR10,CU10,DA10,DD10)</f>
        <v>24</v>
      </c>
      <c r="F10" s="127">
        <f aca="true" t="shared" si="3" ref="F10:F35">G10+H10+I10+J10+K10+L10+M10+N10+O10+P10+Q10+R10+S10</f>
        <v>0</v>
      </c>
      <c r="G10" s="127"/>
      <c r="H10" s="127"/>
      <c r="I10" s="127"/>
      <c r="J10" s="127"/>
      <c r="K10" s="127"/>
      <c r="L10" s="127"/>
      <c r="M10" s="127"/>
      <c r="N10" s="127"/>
      <c r="O10" s="128"/>
      <c r="P10" s="128"/>
      <c r="Q10" s="128"/>
      <c r="R10" s="128"/>
      <c r="S10" s="128"/>
      <c r="T10" s="128">
        <f aca="true" t="shared" si="4" ref="T10:T35">SUM(U10:AU10)</f>
        <v>24</v>
      </c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>
        <v>24</v>
      </c>
      <c r="AV10" s="128">
        <f aca="true" t="shared" si="5" ref="AV10:AV35">SUM(AW10:BG10)</f>
        <v>0</v>
      </c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</row>
    <row r="11" spans="1:113" s="98" customFormat="1" ht="19.5" customHeight="1">
      <c r="A11" s="49" t="s">
        <v>61</v>
      </c>
      <c r="B11" s="49" t="s">
        <v>65</v>
      </c>
      <c r="C11" s="49" t="s">
        <v>67</v>
      </c>
      <c r="D11" s="49" t="s">
        <v>68</v>
      </c>
      <c r="E11" s="127">
        <f t="shared" si="2"/>
        <v>3</v>
      </c>
      <c r="F11" s="127">
        <f t="shared" si="3"/>
        <v>0</v>
      </c>
      <c r="G11" s="127"/>
      <c r="H11" s="127"/>
      <c r="I11" s="127"/>
      <c r="J11" s="127"/>
      <c r="K11" s="127"/>
      <c r="L11" s="127"/>
      <c r="M11" s="127"/>
      <c r="N11" s="127"/>
      <c r="O11" s="128"/>
      <c r="P11" s="128"/>
      <c r="Q11" s="128"/>
      <c r="R11" s="128"/>
      <c r="S11" s="128"/>
      <c r="T11" s="128">
        <f t="shared" si="4"/>
        <v>3</v>
      </c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>
        <v>3</v>
      </c>
      <c r="AV11" s="128">
        <f t="shared" si="5"/>
        <v>0</v>
      </c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</row>
    <row r="12" spans="1:113" s="98" customFormat="1" ht="19.5" customHeight="1">
      <c r="A12" s="49" t="s">
        <v>61</v>
      </c>
      <c r="B12" s="49" t="s">
        <v>69</v>
      </c>
      <c r="C12" s="49" t="s">
        <v>63</v>
      </c>
      <c r="D12" s="49" t="s">
        <v>64</v>
      </c>
      <c r="E12" s="127">
        <f t="shared" si="2"/>
        <v>2</v>
      </c>
      <c r="F12" s="127">
        <f t="shared" si="3"/>
        <v>0</v>
      </c>
      <c r="G12" s="127"/>
      <c r="H12" s="127"/>
      <c r="I12" s="127"/>
      <c r="J12" s="127"/>
      <c r="K12" s="127"/>
      <c r="L12" s="127"/>
      <c r="M12" s="127"/>
      <c r="N12" s="127"/>
      <c r="O12" s="128"/>
      <c r="P12" s="128"/>
      <c r="Q12" s="128"/>
      <c r="R12" s="128"/>
      <c r="S12" s="128"/>
      <c r="T12" s="128">
        <f t="shared" si="4"/>
        <v>2</v>
      </c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>
        <v>2</v>
      </c>
      <c r="AV12" s="128">
        <f t="shared" si="5"/>
        <v>0</v>
      </c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</row>
    <row r="13" spans="1:113" s="98" customFormat="1" ht="19.5" customHeight="1">
      <c r="A13" s="49" t="s">
        <v>61</v>
      </c>
      <c r="B13" s="49" t="s">
        <v>70</v>
      </c>
      <c r="C13" s="49" t="s">
        <v>62</v>
      </c>
      <c r="D13" s="49" t="s">
        <v>66</v>
      </c>
      <c r="E13" s="127">
        <f t="shared" si="2"/>
        <v>21.24</v>
      </c>
      <c r="F13" s="127">
        <f t="shared" si="3"/>
        <v>17.59</v>
      </c>
      <c r="G13" s="127">
        <v>10.68</v>
      </c>
      <c r="H13" s="127">
        <v>6.79</v>
      </c>
      <c r="I13" s="127"/>
      <c r="J13" s="127"/>
      <c r="K13" s="127"/>
      <c r="L13" s="127"/>
      <c r="M13" s="127"/>
      <c r="N13" s="127"/>
      <c r="O13" s="128"/>
      <c r="P13" s="128">
        <v>0.12</v>
      </c>
      <c r="Q13" s="128"/>
      <c r="R13" s="128"/>
      <c r="S13" s="128"/>
      <c r="T13" s="128">
        <f t="shared" si="4"/>
        <v>3.63</v>
      </c>
      <c r="U13" s="128">
        <v>0.9</v>
      </c>
      <c r="V13" s="128"/>
      <c r="W13" s="128"/>
      <c r="X13" s="128"/>
      <c r="Y13" s="128">
        <v>0.03</v>
      </c>
      <c r="Z13" s="128">
        <v>0.21</v>
      </c>
      <c r="AA13" s="128"/>
      <c r="AB13" s="128"/>
      <c r="AC13" s="128">
        <v>0.15</v>
      </c>
      <c r="AD13" s="128">
        <v>1.2</v>
      </c>
      <c r="AE13" s="128"/>
      <c r="AF13" s="128"/>
      <c r="AG13" s="128"/>
      <c r="AH13" s="128">
        <v>0.18</v>
      </c>
      <c r="AI13" s="128"/>
      <c r="AJ13" s="128">
        <v>0.24</v>
      </c>
      <c r="AK13" s="128"/>
      <c r="AL13" s="128"/>
      <c r="AM13" s="128"/>
      <c r="AN13" s="128"/>
      <c r="AO13" s="128"/>
      <c r="AP13" s="128">
        <v>0.38</v>
      </c>
      <c r="AQ13" s="128">
        <v>0.34</v>
      </c>
      <c r="AR13" s="128"/>
      <c r="AS13" s="128"/>
      <c r="AT13" s="128"/>
      <c r="AU13" s="128"/>
      <c r="AV13" s="128">
        <f t="shared" si="5"/>
        <v>0.02</v>
      </c>
      <c r="AW13" s="128"/>
      <c r="AX13" s="128"/>
      <c r="AY13" s="128"/>
      <c r="AZ13" s="128"/>
      <c r="BA13" s="128"/>
      <c r="BB13" s="128"/>
      <c r="BC13" s="128"/>
      <c r="BD13" s="128"/>
      <c r="BE13" s="128">
        <v>0.02</v>
      </c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</row>
    <row r="14" spans="1:113" s="98" customFormat="1" ht="19.5" customHeight="1">
      <c r="A14" s="49" t="s">
        <v>61</v>
      </c>
      <c r="B14" s="49" t="s">
        <v>70</v>
      </c>
      <c r="C14" s="49" t="s">
        <v>63</v>
      </c>
      <c r="D14" s="49" t="s">
        <v>64</v>
      </c>
      <c r="E14" s="127">
        <f t="shared" si="2"/>
        <v>2</v>
      </c>
      <c r="F14" s="127">
        <f t="shared" si="3"/>
        <v>0</v>
      </c>
      <c r="G14" s="127"/>
      <c r="H14" s="127"/>
      <c r="I14" s="127"/>
      <c r="J14" s="127"/>
      <c r="K14" s="127"/>
      <c r="L14" s="127"/>
      <c r="M14" s="127"/>
      <c r="N14" s="127"/>
      <c r="O14" s="128"/>
      <c r="P14" s="128"/>
      <c r="Q14" s="128"/>
      <c r="R14" s="128"/>
      <c r="S14" s="128"/>
      <c r="T14" s="128">
        <f t="shared" si="4"/>
        <v>2</v>
      </c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>
        <v>2</v>
      </c>
      <c r="AV14" s="128">
        <f t="shared" si="5"/>
        <v>0</v>
      </c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</row>
    <row r="15" spans="1:113" s="98" customFormat="1" ht="19.5" customHeight="1">
      <c r="A15" s="49" t="s">
        <v>71</v>
      </c>
      <c r="B15" s="49" t="s">
        <v>67</v>
      </c>
      <c r="C15" s="49" t="s">
        <v>65</v>
      </c>
      <c r="D15" s="49" t="s">
        <v>72</v>
      </c>
      <c r="E15" s="127">
        <f t="shared" si="2"/>
        <v>1.56</v>
      </c>
      <c r="F15" s="127">
        <f t="shared" si="3"/>
        <v>0</v>
      </c>
      <c r="G15" s="127"/>
      <c r="H15" s="127"/>
      <c r="I15" s="127"/>
      <c r="J15" s="127"/>
      <c r="K15" s="127"/>
      <c r="L15" s="127"/>
      <c r="M15" s="127"/>
      <c r="N15" s="127"/>
      <c r="O15" s="128"/>
      <c r="P15" s="128"/>
      <c r="Q15" s="128"/>
      <c r="R15" s="128"/>
      <c r="S15" s="128"/>
      <c r="T15" s="128">
        <f t="shared" si="4"/>
        <v>1.56</v>
      </c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>
        <v>1.56</v>
      </c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>
        <f t="shared" si="5"/>
        <v>0</v>
      </c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</row>
    <row r="16" spans="1:113" s="98" customFormat="1" ht="19.5" customHeight="1">
      <c r="A16" s="49" t="s">
        <v>73</v>
      </c>
      <c r="B16" s="49" t="s">
        <v>74</v>
      </c>
      <c r="C16" s="49" t="s">
        <v>62</v>
      </c>
      <c r="D16" s="49" t="s">
        <v>75</v>
      </c>
      <c r="E16" s="127">
        <f t="shared" si="2"/>
        <v>3.19</v>
      </c>
      <c r="F16" s="127">
        <f t="shared" si="3"/>
        <v>0</v>
      </c>
      <c r="G16" s="127"/>
      <c r="H16" s="127"/>
      <c r="I16" s="127"/>
      <c r="J16" s="127"/>
      <c r="K16" s="127"/>
      <c r="L16" s="129"/>
      <c r="M16" s="127"/>
      <c r="N16" s="127"/>
      <c r="O16" s="128"/>
      <c r="P16" s="128"/>
      <c r="Q16" s="128"/>
      <c r="R16" s="128"/>
      <c r="S16" s="128"/>
      <c r="T16" s="128">
        <f t="shared" si="4"/>
        <v>0.39</v>
      </c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>
        <v>0.39</v>
      </c>
      <c r="AV16" s="128">
        <f t="shared" si="5"/>
        <v>2.8</v>
      </c>
      <c r="AW16" s="128"/>
      <c r="AX16" s="128"/>
      <c r="AY16" s="128"/>
      <c r="AZ16" s="128"/>
      <c r="BA16" s="128">
        <v>2.8</v>
      </c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</row>
    <row r="17" spans="1:113" s="98" customFormat="1" ht="19.5" customHeight="1">
      <c r="A17" s="49" t="s">
        <v>73</v>
      </c>
      <c r="B17" s="49" t="s">
        <v>74</v>
      </c>
      <c r="C17" s="49" t="s">
        <v>74</v>
      </c>
      <c r="D17" s="49" t="s">
        <v>76</v>
      </c>
      <c r="E17" s="127">
        <f t="shared" si="2"/>
        <v>21.78</v>
      </c>
      <c r="F17" s="127">
        <f t="shared" si="3"/>
        <v>21.78</v>
      </c>
      <c r="G17" s="127"/>
      <c r="H17" s="127"/>
      <c r="I17" s="127"/>
      <c r="J17" s="127"/>
      <c r="K17" s="127"/>
      <c r="L17" s="127">
        <v>21.78</v>
      </c>
      <c r="M17" s="127"/>
      <c r="N17" s="127"/>
      <c r="O17" s="128"/>
      <c r="P17" s="128"/>
      <c r="Q17" s="128"/>
      <c r="R17" s="128"/>
      <c r="S17" s="128"/>
      <c r="T17" s="128">
        <f t="shared" si="4"/>
        <v>0</v>
      </c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>
        <f t="shared" si="5"/>
        <v>0</v>
      </c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</row>
    <row r="18" spans="1:113" s="98" customFormat="1" ht="19.5" customHeight="1">
      <c r="A18" s="49" t="s">
        <v>73</v>
      </c>
      <c r="B18" s="49" t="s">
        <v>67</v>
      </c>
      <c r="C18" s="49" t="s">
        <v>62</v>
      </c>
      <c r="D18" s="49" t="s">
        <v>77</v>
      </c>
      <c r="E18" s="127">
        <f t="shared" si="2"/>
        <v>4.5</v>
      </c>
      <c r="F18" s="127">
        <f t="shared" si="3"/>
        <v>0</v>
      </c>
      <c r="G18" s="127"/>
      <c r="H18" s="127"/>
      <c r="I18" s="127"/>
      <c r="J18" s="127"/>
      <c r="K18" s="127"/>
      <c r="L18" s="127"/>
      <c r="M18" s="127"/>
      <c r="N18" s="127"/>
      <c r="O18" s="128"/>
      <c r="P18" s="128"/>
      <c r="Q18" s="128"/>
      <c r="R18" s="128"/>
      <c r="S18" s="128"/>
      <c r="T18" s="128">
        <f t="shared" si="4"/>
        <v>0</v>
      </c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>
        <f t="shared" si="5"/>
        <v>4.5</v>
      </c>
      <c r="AW18" s="128"/>
      <c r="AX18" s="128"/>
      <c r="AY18" s="128"/>
      <c r="AZ18" s="128">
        <v>4.5</v>
      </c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</row>
    <row r="19" spans="1:113" s="98" customFormat="1" ht="19.5" customHeight="1">
      <c r="A19" s="49" t="s">
        <v>73</v>
      </c>
      <c r="B19" s="49" t="s">
        <v>67</v>
      </c>
      <c r="C19" s="49" t="s">
        <v>65</v>
      </c>
      <c r="D19" s="49" t="s">
        <v>78</v>
      </c>
      <c r="E19" s="127">
        <f t="shared" si="2"/>
        <v>6.84</v>
      </c>
      <c r="F19" s="127">
        <f t="shared" si="3"/>
        <v>0</v>
      </c>
      <c r="G19" s="127"/>
      <c r="H19" s="127"/>
      <c r="I19" s="127"/>
      <c r="J19" s="127"/>
      <c r="K19" s="127"/>
      <c r="L19" s="127"/>
      <c r="M19" s="127"/>
      <c r="N19" s="127"/>
      <c r="O19" s="128"/>
      <c r="P19" s="128"/>
      <c r="Q19" s="128"/>
      <c r="R19" s="128"/>
      <c r="S19" s="128"/>
      <c r="T19" s="128">
        <f t="shared" si="4"/>
        <v>0</v>
      </c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>
        <f t="shared" si="5"/>
        <v>6.84</v>
      </c>
      <c r="AW19" s="128"/>
      <c r="AX19" s="128"/>
      <c r="AY19" s="128"/>
      <c r="AZ19" s="128"/>
      <c r="BA19" s="128">
        <v>6.84</v>
      </c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</row>
    <row r="20" spans="1:113" s="98" customFormat="1" ht="19.5" customHeight="1">
      <c r="A20" s="49" t="s">
        <v>73</v>
      </c>
      <c r="B20" s="49" t="s">
        <v>67</v>
      </c>
      <c r="C20" s="49" t="s">
        <v>79</v>
      </c>
      <c r="D20" s="49" t="s">
        <v>80</v>
      </c>
      <c r="E20" s="127">
        <f t="shared" si="2"/>
        <v>6.38</v>
      </c>
      <c r="F20" s="127">
        <f t="shared" si="3"/>
        <v>0</v>
      </c>
      <c r="G20" s="127"/>
      <c r="H20" s="127"/>
      <c r="I20" s="127"/>
      <c r="J20" s="127"/>
      <c r="K20" s="127"/>
      <c r="L20" s="127"/>
      <c r="M20" s="127"/>
      <c r="N20" s="127"/>
      <c r="O20" s="128"/>
      <c r="P20" s="128"/>
      <c r="Q20" s="128"/>
      <c r="R20" s="128"/>
      <c r="S20" s="128"/>
      <c r="T20" s="128">
        <f t="shared" si="4"/>
        <v>0</v>
      </c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>
        <f t="shared" si="5"/>
        <v>6.38</v>
      </c>
      <c r="AW20" s="128"/>
      <c r="AX20" s="128"/>
      <c r="AY20" s="128"/>
      <c r="AZ20" s="128"/>
      <c r="BA20" s="128">
        <v>6.38</v>
      </c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</row>
    <row r="21" spans="1:113" s="98" customFormat="1" ht="19.5" customHeight="1">
      <c r="A21" s="49" t="s">
        <v>73</v>
      </c>
      <c r="B21" s="49" t="s">
        <v>81</v>
      </c>
      <c r="C21" s="49" t="s">
        <v>63</v>
      </c>
      <c r="D21" s="49" t="s">
        <v>82</v>
      </c>
      <c r="E21" s="127">
        <f t="shared" si="2"/>
        <v>12.96</v>
      </c>
      <c r="F21" s="127">
        <f t="shared" si="3"/>
        <v>0</v>
      </c>
      <c r="G21" s="127"/>
      <c r="H21" s="127"/>
      <c r="I21" s="127"/>
      <c r="J21" s="127"/>
      <c r="K21" s="127"/>
      <c r="L21" s="127"/>
      <c r="M21" s="127"/>
      <c r="N21" s="127"/>
      <c r="O21" s="128"/>
      <c r="P21" s="128"/>
      <c r="Q21" s="128"/>
      <c r="R21" s="128"/>
      <c r="S21" s="128"/>
      <c r="T21" s="128">
        <f t="shared" si="4"/>
        <v>0</v>
      </c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>
        <f t="shared" si="5"/>
        <v>12.96</v>
      </c>
      <c r="AW21" s="128"/>
      <c r="AX21" s="128"/>
      <c r="AY21" s="128"/>
      <c r="AZ21" s="128"/>
      <c r="BA21" s="128"/>
      <c r="BB21" s="128">
        <v>12.96</v>
      </c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</row>
    <row r="22" spans="1:113" s="98" customFormat="1" ht="19.5" customHeight="1">
      <c r="A22" s="49" t="s">
        <v>73</v>
      </c>
      <c r="B22" s="49" t="s">
        <v>83</v>
      </c>
      <c r="C22" s="49" t="s">
        <v>63</v>
      </c>
      <c r="D22" s="49" t="s">
        <v>84</v>
      </c>
      <c r="E22" s="127">
        <f t="shared" si="2"/>
        <v>0.48</v>
      </c>
      <c r="F22" s="127">
        <f t="shared" si="3"/>
        <v>0</v>
      </c>
      <c r="G22" s="127"/>
      <c r="H22" s="127"/>
      <c r="I22" s="127"/>
      <c r="J22" s="127"/>
      <c r="K22" s="127"/>
      <c r="L22" s="127"/>
      <c r="M22" s="127"/>
      <c r="N22" s="127"/>
      <c r="O22" s="128"/>
      <c r="P22" s="128"/>
      <c r="Q22" s="128"/>
      <c r="R22" s="128"/>
      <c r="S22" s="128"/>
      <c r="T22" s="128">
        <f t="shared" si="4"/>
        <v>0</v>
      </c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>
        <f t="shared" si="5"/>
        <v>0.48</v>
      </c>
      <c r="AW22" s="128"/>
      <c r="AX22" s="128"/>
      <c r="AY22" s="128"/>
      <c r="AZ22" s="128"/>
      <c r="BA22" s="128"/>
      <c r="BB22" s="128">
        <v>0.48</v>
      </c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</row>
    <row r="23" spans="1:113" s="98" customFormat="1" ht="19.5" customHeight="1">
      <c r="A23" s="49" t="s">
        <v>85</v>
      </c>
      <c r="B23" s="49" t="s">
        <v>69</v>
      </c>
      <c r="C23" s="49" t="s">
        <v>62</v>
      </c>
      <c r="D23" s="49" t="s">
        <v>86</v>
      </c>
      <c r="E23" s="127">
        <f t="shared" si="2"/>
        <v>5.04</v>
      </c>
      <c r="F23" s="127">
        <f t="shared" si="3"/>
        <v>5.04</v>
      </c>
      <c r="G23" s="127"/>
      <c r="H23" s="127"/>
      <c r="I23" s="127"/>
      <c r="J23" s="127"/>
      <c r="K23" s="127"/>
      <c r="L23" s="127"/>
      <c r="M23" s="127"/>
      <c r="N23" s="127">
        <v>5.04</v>
      </c>
      <c r="O23" s="128"/>
      <c r="P23" s="128"/>
      <c r="Q23" s="128"/>
      <c r="R23" s="128"/>
      <c r="S23" s="128"/>
      <c r="T23" s="128">
        <f t="shared" si="4"/>
        <v>0</v>
      </c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>
        <f t="shared" si="5"/>
        <v>0</v>
      </c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</row>
    <row r="24" spans="1:113" s="98" customFormat="1" ht="19.5" customHeight="1">
      <c r="A24" s="49" t="s">
        <v>85</v>
      </c>
      <c r="B24" s="49" t="s">
        <v>69</v>
      </c>
      <c r="C24" s="49" t="s">
        <v>63</v>
      </c>
      <c r="D24" s="49" t="s">
        <v>87</v>
      </c>
      <c r="E24" s="127">
        <f t="shared" si="2"/>
        <v>2.51</v>
      </c>
      <c r="F24" s="127">
        <f t="shared" si="3"/>
        <v>2.51</v>
      </c>
      <c r="G24" s="127"/>
      <c r="H24" s="127"/>
      <c r="I24" s="127"/>
      <c r="J24" s="127"/>
      <c r="K24" s="127"/>
      <c r="L24" s="127"/>
      <c r="M24" s="127"/>
      <c r="N24" s="127">
        <v>2.51</v>
      </c>
      <c r="O24" s="128"/>
      <c r="P24" s="128"/>
      <c r="Q24" s="128"/>
      <c r="R24" s="128"/>
      <c r="S24" s="128"/>
      <c r="T24" s="128">
        <f t="shared" si="4"/>
        <v>0</v>
      </c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>
        <f t="shared" si="5"/>
        <v>0</v>
      </c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</row>
    <row r="25" spans="1:113" s="98" customFormat="1" ht="19.5" customHeight="1">
      <c r="A25" s="49" t="s">
        <v>88</v>
      </c>
      <c r="B25" s="49" t="s">
        <v>89</v>
      </c>
      <c r="C25" s="49" t="s">
        <v>62</v>
      </c>
      <c r="D25" s="49" t="s">
        <v>90</v>
      </c>
      <c r="E25" s="127">
        <f t="shared" si="2"/>
        <v>3</v>
      </c>
      <c r="F25" s="127">
        <f t="shared" si="3"/>
        <v>0</v>
      </c>
      <c r="G25" s="127"/>
      <c r="H25" s="127"/>
      <c r="I25" s="127"/>
      <c r="J25" s="127"/>
      <c r="K25" s="127"/>
      <c r="L25" s="127"/>
      <c r="M25" s="127"/>
      <c r="N25" s="127"/>
      <c r="O25" s="128"/>
      <c r="P25" s="128"/>
      <c r="Q25" s="128"/>
      <c r="R25" s="128"/>
      <c r="S25" s="128"/>
      <c r="T25" s="128">
        <f t="shared" si="4"/>
        <v>3</v>
      </c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>
        <v>3</v>
      </c>
      <c r="AV25" s="128">
        <f t="shared" si="5"/>
        <v>0</v>
      </c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</row>
    <row r="26" spans="1:113" s="98" customFormat="1" ht="19.5" customHeight="1">
      <c r="A26" s="49" t="s">
        <v>91</v>
      </c>
      <c r="B26" s="49" t="s">
        <v>62</v>
      </c>
      <c r="C26" s="49" t="s">
        <v>92</v>
      </c>
      <c r="D26" s="49" t="s">
        <v>93</v>
      </c>
      <c r="E26" s="127">
        <f t="shared" si="2"/>
        <v>12.72</v>
      </c>
      <c r="F26" s="127">
        <f t="shared" si="3"/>
        <v>0</v>
      </c>
      <c r="G26" s="127"/>
      <c r="H26" s="127"/>
      <c r="I26" s="127"/>
      <c r="J26" s="127"/>
      <c r="K26" s="127"/>
      <c r="L26" s="127"/>
      <c r="M26" s="127"/>
      <c r="N26" s="127"/>
      <c r="O26" s="128"/>
      <c r="P26" s="128"/>
      <c r="Q26" s="128"/>
      <c r="R26" s="128"/>
      <c r="S26" s="128"/>
      <c r="T26" s="128">
        <f t="shared" si="4"/>
        <v>3</v>
      </c>
      <c r="U26" s="128">
        <v>3</v>
      </c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>
        <f t="shared" si="5"/>
        <v>9.72</v>
      </c>
      <c r="AW26" s="128"/>
      <c r="AX26" s="128"/>
      <c r="AY26" s="128"/>
      <c r="AZ26" s="128"/>
      <c r="BA26" s="128">
        <v>9.72</v>
      </c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</row>
    <row r="27" spans="1:113" s="98" customFormat="1" ht="19.5" customHeight="1">
      <c r="A27" s="49" t="s">
        <v>91</v>
      </c>
      <c r="B27" s="49" t="s">
        <v>74</v>
      </c>
      <c r="C27" s="49" t="s">
        <v>62</v>
      </c>
      <c r="D27" s="49" t="s">
        <v>94</v>
      </c>
      <c r="E27" s="127">
        <f t="shared" si="2"/>
        <v>9</v>
      </c>
      <c r="F27" s="127">
        <f t="shared" si="3"/>
        <v>0</v>
      </c>
      <c r="G27" s="127"/>
      <c r="H27" s="127"/>
      <c r="I27" s="127"/>
      <c r="J27" s="127"/>
      <c r="K27" s="127"/>
      <c r="L27" s="127"/>
      <c r="M27" s="127"/>
      <c r="N27" s="127"/>
      <c r="O27" s="128"/>
      <c r="P27" s="128"/>
      <c r="Q27" s="128"/>
      <c r="R27" s="128"/>
      <c r="S27" s="128"/>
      <c r="T27" s="128">
        <f t="shared" si="4"/>
        <v>9</v>
      </c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>
        <v>9</v>
      </c>
      <c r="AV27" s="128">
        <f t="shared" si="5"/>
        <v>0</v>
      </c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</row>
    <row r="28" spans="1:113" s="98" customFormat="1" ht="19.5" customHeight="1">
      <c r="A28" s="49" t="s">
        <v>95</v>
      </c>
      <c r="B28" s="49" t="s">
        <v>62</v>
      </c>
      <c r="C28" s="49" t="s">
        <v>89</v>
      </c>
      <c r="D28" s="49" t="s">
        <v>96</v>
      </c>
      <c r="E28" s="127">
        <f t="shared" si="2"/>
        <v>37.63</v>
      </c>
      <c r="F28" s="127">
        <f t="shared" si="3"/>
        <v>30.61</v>
      </c>
      <c r="G28" s="127">
        <v>16.12</v>
      </c>
      <c r="H28" s="127">
        <v>0.79</v>
      </c>
      <c r="I28" s="127"/>
      <c r="J28" s="127"/>
      <c r="K28" s="127">
        <v>13.32</v>
      </c>
      <c r="L28" s="127"/>
      <c r="M28" s="127"/>
      <c r="N28" s="127"/>
      <c r="O28" s="128"/>
      <c r="P28" s="128">
        <v>0.38</v>
      </c>
      <c r="Q28" s="128"/>
      <c r="R28" s="128"/>
      <c r="S28" s="128"/>
      <c r="T28" s="128">
        <f t="shared" si="4"/>
        <v>6.98</v>
      </c>
      <c r="U28" s="128">
        <v>1.8</v>
      </c>
      <c r="V28" s="128"/>
      <c r="W28" s="128"/>
      <c r="X28" s="128"/>
      <c r="Y28" s="128">
        <v>0.06</v>
      </c>
      <c r="Z28" s="128">
        <v>0.42</v>
      </c>
      <c r="AA28" s="128"/>
      <c r="AB28" s="128"/>
      <c r="AC28" s="128">
        <v>0.3</v>
      </c>
      <c r="AD28" s="128">
        <v>2.4</v>
      </c>
      <c r="AE28" s="128"/>
      <c r="AF28" s="128"/>
      <c r="AG28" s="128"/>
      <c r="AH28" s="128">
        <v>0.36</v>
      </c>
      <c r="AI28" s="128"/>
      <c r="AJ28" s="128">
        <v>0.48</v>
      </c>
      <c r="AK28" s="128"/>
      <c r="AL28" s="128"/>
      <c r="AM28" s="128"/>
      <c r="AN28" s="128"/>
      <c r="AO28" s="128"/>
      <c r="AP28" s="128">
        <v>0.6</v>
      </c>
      <c r="AQ28" s="128">
        <v>0.56</v>
      </c>
      <c r="AR28" s="128"/>
      <c r="AS28" s="128"/>
      <c r="AT28" s="128"/>
      <c r="AU28" s="128"/>
      <c r="AV28" s="128">
        <f t="shared" si="5"/>
        <v>0.04</v>
      </c>
      <c r="AW28" s="128"/>
      <c r="AX28" s="128"/>
      <c r="AY28" s="128"/>
      <c r="AZ28" s="128"/>
      <c r="BA28" s="128"/>
      <c r="BB28" s="128"/>
      <c r="BC28" s="128"/>
      <c r="BD28" s="128"/>
      <c r="BE28" s="128">
        <v>0.04</v>
      </c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</row>
    <row r="29" spans="1:113" s="98" customFormat="1" ht="19.5" customHeight="1">
      <c r="A29" s="49" t="s">
        <v>95</v>
      </c>
      <c r="B29" s="49" t="s">
        <v>62</v>
      </c>
      <c r="C29" s="49" t="s">
        <v>92</v>
      </c>
      <c r="D29" s="49" t="s">
        <v>97</v>
      </c>
      <c r="E29" s="127">
        <f t="shared" si="2"/>
        <v>2.12</v>
      </c>
      <c r="F29" s="127">
        <f t="shared" si="3"/>
        <v>0</v>
      </c>
      <c r="G29" s="127"/>
      <c r="H29" s="127"/>
      <c r="I29" s="127"/>
      <c r="J29" s="127"/>
      <c r="K29" s="127"/>
      <c r="L29" s="127"/>
      <c r="M29" s="127"/>
      <c r="N29" s="127"/>
      <c r="O29" s="128"/>
      <c r="P29" s="128"/>
      <c r="Q29" s="128"/>
      <c r="R29" s="128"/>
      <c r="S29" s="128"/>
      <c r="T29" s="128">
        <f t="shared" si="4"/>
        <v>0.2</v>
      </c>
      <c r="U29" s="128">
        <v>0.2</v>
      </c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>
        <f t="shared" si="5"/>
        <v>1.92</v>
      </c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>
        <v>1.92</v>
      </c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</row>
    <row r="30" spans="1:113" s="98" customFormat="1" ht="19.5" customHeight="1">
      <c r="A30" s="49" t="s">
        <v>95</v>
      </c>
      <c r="B30" s="49" t="s">
        <v>63</v>
      </c>
      <c r="C30" s="49" t="s">
        <v>92</v>
      </c>
      <c r="D30" s="49" t="s">
        <v>98</v>
      </c>
      <c r="E30" s="127">
        <f t="shared" si="2"/>
        <v>7.8</v>
      </c>
      <c r="F30" s="127">
        <f t="shared" si="3"/>
        <v>0</v>
      </c>
      <c r="G30" s="127"/>
      <c r="H30" s="127"/>
      <c r="I30" s="127"/>
      <c r="J30" s="127"/>
      <c r="K30" s="127"/>
      <c r="L30" s="127"/>
      <c r="M30" s="127"/>
      <c r="N30" s="127"/>
      <c r="O30" s="128"/>
      <c r="P30" s="128"/>
      <c r="Q30" s="128"/>
      <c r="R30" s="128"/>
      <c r="S30" s="128"/>
      <c r="T30" s="128">
        <f t="shared" si="4"/>
        <v>0</v>
      </c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>
        <f t="shared" si="5"/>
        <v>7.8</v>
      </c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>
        <v>7.8</v>
      </c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</row>
    <row r="31" spans="1:113" s="98" customFormat="1" ht="19.5" customHeight="1">
      <c r="A31" s="49" t="s">
        <v>95</v>
      </c>
      <c r="B31" s="49" t="s">
        <v>65</v>
      </c>
      <c r="C31" s="49" t="s">
        <v>99</v>
      </c>
      <c r="D31" s="49" t="s">
        <v>100</v>
      </c>
      <c r="E31" s="127">
        <f t="shared" si="2"/>
        <v>2</v>
      </c>
      <c r="F31" s="127">
        <f t="shared" si="3"/>
        <v>0</v>
      </c>
      <c r="G31" s="127"/>
      <c r="H31" s="127"/>
      <c r="I31" s="127"/>
      <c r="J31" s="127"/>
      <c r="K31" s="127"/>
      <c r="L31" s="127"/>
      <c r="M31" s="127"/>
      <c r="N31" s="127"/>
      <c r="O31" s="128"/>
      <c r="P31" s="128"/>
      <c r="Q31" s="128"/>
      <c r="R31" s="128"/>
      <c r="S31" s="128"/>
      <c r="T31" s="128">
        <f t="shared" si="4"/>
        <v>2</v>
      </c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>
        <v>2</v>
      </c>
      <c r="AV31" s="128">
        <f t="shared" si="5"/>
        <v>0</v>
      </c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</row>
    <row r="32" spans="1:113" s="98" customFormat="1" ht="19.5" customHeight="1">
      <c r="A32" s="49" t="s">
        <v>95</v>
      </c>
      <c r="B32" s="49" t="s">
        <v>101</v>
      </c>
      <c r="C32" s="49" t="s">
        <v>74</v>
      </c>
      <c r="D32" s="49" t="s">
        <v>102</v>
      </c>
      <c r="E32" s="127">
        <f t="shared" si="2"/>
        <v>106.75</v>
      </c>
      <c r="F32" s="127">
        <f t="shared" si="3"/>
        <v>0</v>
      </c>
      <c r="G32" s="127"/>
      <c r="H32" s="127"/>
      <c r="I32" s="127"/>
      <c r="J32" s="127"/>
      <c r="K32" s="127"/>
      <c r="L32" s="127"/>
      <c r="M32" s="127"/>
      <c r="N32" s="127"/>
      <c r="O32" s="128"/>
      <c r="P32" s="128"/>
      <c r="Q32" s="128"/>
      <c r="R32" s="128"/>
      <c r="S32" s="128"/>
      <c r="T32" s="128">
        <f t="shared" si="4"/>
        <v>21</v>
      </c>
      <c r="U32" s="128">
        <v>21</v>
      </c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>
        <f t="shared" si="5"/>
        <v>85.75</v>
      </c>
      <c r="AW32" s="128"/>
      <c r="AX32" s="128"/>
      <c r="AY32" s="128"/>
      <c r="AZ32" s="128"/>
      <c r="BA32" s="128">
        <v>85.75</v>
      </c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</row>
    <row r="33" spans="1:113" s="98" customFormat="1" ht="19.5" customHeight="1">
      <c r="A33" s="49" t="s">
        <v>103</v>
      </c>
      <c r="B33" s="49" t="s">
        <v>63</v>
      </c>
      <c r="C33" s="49" t="s">
        <v>62</v>
      </c>
      <c r="D33" s="49" t="s">
        <v>104</v>
      </c>
      <c r="E33" s="127">
        <f t="shared" si="2"/>
        <v>12.48</v>
      </c>
      <c r="F33" s="127">
        <f t="shared" si="3"/>
        <v>12.48</v>
      </c>
      <c r="G33" s="127"/>
      <c r="H33" s="127"/>
      <c r="I33" s="127"/>
      <c r="J33" s="127"/>
      <c r="K33" s="127"/>
      <c r="L33" s="127"/>
      <c r="M33" s="127"/>
      <c r="N33" s="127"/>
      <c r="O33" s="128"/>
      <c r="P33" s="128"/>
      <c r="Q33" s="128">
        <v>12.48</v>
      </c>
      <c r="R33" s="128"/>
      <c r="S33" s="128"/>
      <c r="T33" s="128">
        <f t="shared" si="4"/>
        <v>0</v>
      </c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>
        <f t="shared" si="5"/>
        <v>0</v>
      </c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</row>
    <row r="34" spans="1:113" s="98" customFormat="1" ht="19.5" customHeight="1">
      <c r="A34" s="78"/>
      <c r="B34" s="78"/>
      <c r="C34" s="78"/>
      <c r="D34" s="78"/>
      <c r="F34" s="127">
        <f t="shared" si="3"/>
        <v>0</v>
      </c>
      <c r="G34" s="127"/>
      <c r="H34" s="127"/>
      <c r="I34" s="127"/>
      <c r="J34" s="127"/>
      <c r="K34" s="127"/>
      <c r="L34" s="127"/>
      <c r="M34" s="127"/>
      <c r="N34" s="127"/>
      <c r="O34" s="128"/>
      <c r="P34" s="128"/>
      <c r="Q34" s="128"/>
      <c r="R34" s="128"/>
      <c r="S34" s="128"/>
      <c r="T34" s="128">
        <f t="shared" si="4"/>
        <v>0</v>
      </c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>
        <f t="shared" si="5"/>
        <v>0</v>
      </c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</row>
    <row r="35" spans="1:113" s="98" customFormat="1" ht="19.5" customHeight="1">
      <c r="A35" s="78"/>
      <c r="B35" s="78"/>
      <c r="C35" s="78"/>
      <c r="D35" s="78"/>
      <c r="E35" s="127">
        <f t="shared" si="2"/>
        <v>0</v>
      </c>
      <c r="F35" s="127">
        <f t="shared" si="3"/>
        <v>0</v>
      </c>
      <c r="G35" s="127"/>
      <c r="H35" s="127"/>
      <c r="I35" s="127"/>
      <c r="J35" s="127"/>
      <c r="K35" s="127"/>
      <c r="L35" s="127"/>
      <c r="M35" s="127"/>
      <c r="N35" s="127"/>
      <c r="O35" s="128"/>
      <c r="P35" s="128"/>
      <c r="Q35" s="128"/>
      <c r="R35" s="128"/>
      <c r="S35" s="128"/>
      <c r="T35" s="128">
        <f t="shared" si="4"/>
        <v>0</v>
      </c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>
        <f t="shared" si="5"/>
        <v>0</v>
      </c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31" right="0.31" top="0.63" bottom="0.47" header="0.5" footer="0.35"/>
  <pageSetup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showZeros="0" workbookViewId="0" topLeftCell="A10">
      <selection activeCell="F7" sqref="F7"/>
    </sheetView>
  </sheetViews>
  <sheetFormatPr defaultColWidth="7.00390625" defaultRowHeight="14.25"/>
  <cols>
    <col min="1" max="2" width="4.125" style="98" customWidth="1"/>
    <col min="3" max="3" width="6.875" style="98" customWidth="1"/>
    <col min="4" max="4" width="29.375" style="98" customWidth="1"/>
    <col min="5" max="7" width="16.375" style="98" customWidth="1"/>
    <col min="8" max="16384" width="7.00390625" style="98" customWidth="1"/>
  </cols>
  <sheetData>
    <row r="1" spans="1:7" s="98" customFormat="1" ht="10.5" customHeight="1">
      <c r="A1" s="99"/>
      <c r="B1" s="99"/>
      <c r="C1" s="99"/>
      <c r="D1" s="65"/>
      <c r="E1" s="99"/>
      <c r="F1" s="99"/>
      <c r="G1" s="66" t="s">
        <v>248</v>
      </c>
    </row>
    <row r="2" spans="1:7" s="98" customFormat="1" ht="21.75" customHeight="1">
      <c r="A2" s="28" t="s">
        <v>249</v>
      </c>
      <c r="B2" s="28"/>
      <c r="C2" s="28"/>
      <c r="D2" s="28"/>
      <c r="E2" s="28"/>
      <c r="F2" s="28"/>
      <c r="G2" s="28"/>
    </row>
    <row r="3" spans="1:7" s="98" customFormat="1" ht="19.5" customHeight="1">
      <c r="A3" s="29" t="s">
        <v>1</v>
      </c>
      <c r="B3" s="100"/>
      <c r="C3" s="100"/>
      <c r="D3" s="100"/>
      <c r="E3" s="67"/>
      <c r="F3" s="67"/>
      <c r="G3" s="31" t="s">
        <v>6</v>
      </c>
    </row>
    <row r="4" spans="1:7" s="98" customFormat="1" ht="19.5" customHeight="1">
      <c r="A4" s="101" t="s">
        <v>250</v>
      </c>
      <c r="B4" s="102"/>
      <c r="C4" s="102"/>
      <c r="D4" s="103"/>
      <c r="E4" s="104" t="s">
        <v>107</v>
      </c>
      <c r="F4" s="41"/>
      <c r="G4" s="41"/>
    </row>
    <row r="5" spans="1:7" s="98" customFormat="1" ht="19.5" customHeight="1">
      <c r="A5" s="105" t="s">
        <v>48</v>
      </c>
      <c r="B5" s="106"/>
      <c r="C5" s="107" t="s">
        <v>49</v>
      </c>
      <c r="D5" s="108" t="s">
        <v>166</v>
      </c>
      <c r="E5" s="41" t="s">
        <v>38</v>
      </c>
      <c r="F5" s="35" t="s">
        <v>251</v>
      </c>
      <c r="G5" s="109" t="s">
        <v>252</v>
      </c>
    </row>
    <row r="6" spans="1:7" s="98" customFormat="1" ht="33.75" customHeight="1">
      <c r="A6" s="110" t="s">
        <v>58</v>
      </c>
      <c r="B6" s="111" t="s">
        <v>59</v>
      </c>
      <c r="C6" s="112"/>
      <c r="D6" s="113"/>
      <c r="E6" s="47"/>
      <c r="F6" s="48"/>
      <c r="G6" s="77"/>
    </row>
    <row r="7" spans="1:7" s="98" customFormat="1" ht="19.5" customHeight="1">
      <c r="A7" s="49" t="s">
        <v>144</v>
      </c>
      <c r="B7" s="78" t="s">
        <v>144</v>
      </c>
      <c r="C7" s="114" t="s">
        <v>144</v>
      </c>
      <c r="D7" s="49" t="s">
        <v>38</v>
      </c>
      <c r="E7" s="50">
        <f>E8+E17+E31</f>
        <v>343.63</v>
      </c>
      <c r="F7" s="50">
        <f>F8+F17+F31</f>
        <v>291.57</v>
      </c>
      <c r="G7" s="50">
        <f>G8+G17+G31</f>
        <v>52.06</v>
      </c>
    </row>
    <row r="8" spans="1:7" s="98" customFormat="1" ht="19.5" customHeight="1">
      <c r="A8" s="49"/>
      <c r="B8" s="78"/>
      <c r="C8" s="114"/>
      <c r="D8" s="49" t="s">
        <v>253</v>
      </c>
      <c r="E8" s="50">
        <f>SUM(E9:E16)</f>
        <v>151.79</v>
      </c>
      <c r="F8" s="50">
        <f>SUM(F9:F16)</f>
        <v>151.79</v>
      </c>
      <c r="G8" s="50"/>
    </row>
    <row r="9" spans="1:7" s="98" customFormat="1" ht="19.5" customHeight="1">
      <c r="A9" s="49" t="s">
        <v>254</v>
      </c>
      <c r="B9" s="78" t="s">
        <v>62</v>
      </c>
      <c r="C9" s="114" t="s">
        <v>255</v>
      </c>
      <c r="D9" s="49" t="s">
        <v>256</v>
      </c>
      <c r="E9" s="50">
        <f aca="true" t="shared" si="0" ref="E9:E34">SUM(F9:G9)</f>
        <v>58.51</v>
      </c>
      <c r="F9" s="50">
        <v>58.51</v>
      </c>
      <c r="G9" s="50"/>
    </row>
    <row r="10" spans="1:7" s="98" customFormat="1" ht="19.5" customHeight="1">
      <c r="A10" s="49" t="s">
        <v>254</v>
      </c>
      <c r="B10" s="78" t="s">
        <v>63</v>
      </c>
      <c r="C10" s="114" t="s">
        <v>255</v>
      </c>
      <c r="D10" s="49" t="s">
        <v>257</v>
      </c>
      <c r="E10" s="50">
        <f t="shared" si="0"/>
        <v>30.5</v>
      </c>
      <c r="F10" s="50">
        <v>30.5</v>
      </c>
      <c r="G10" s="50"/>
    </row>
    <row r="11" spans="1:7" s="98" customFormat="1" ht="19.5" customHeight="1">
      <c r="A11" s="49" t="s">
        <v>254</v>
      </c>
      <c r="B11" s="78" t="s">
        <v>101</v>
      </c>
      <c r="C11" s="114" t="s">
        <v>255</v>
      </c>
      <c r="D11" s="49" t="s">
        <v>258</v>
      </c>
      <c r="E11" s="50">
        <f t="shared" si="0"/>
        <v>16.09</v>
      </c>
      <c r="F11" s="50">
        <v>16.09</v>
      </c>
      <c r="G11" s="50"/>
    </row>
    <row r="12" spans="1:7" s="98" customFormat="1" ht="19.5" customHeight="1">
      <c r="A12" s="49" t="s">
        <v>254</v>
      </c>
      <c r="B12" s="78" t="s">
        <v>67</v>
      </c>
      <c r="C12" s="114" t="s">
        <v>255</v>
      </c>
      <c r="D12" s="49" t="s">
        <v>259</v>
      </c>
      <c r="E12" s="50">
        <f t="shared" si="0"/>
        <v>21.78</v>
      </c>
      <c r="F12" s="50">
        <v>21.78</v>
      </c>
      <c r="G12" s="50"/>
    </row>
    <row r="13" spans="1:7" s="98" customFormat="1" ht="19.5" customHeight="1">
      <c r="A13" s="49" t="s">
        <v>254</v>
      </c>
      <c r="B13" s="78" t="s">
        <v>260</v>
      </c>
      <c r="C13" s="114" t="s">
        <v>255</v>
      </c>
      <c r="D13" s="49" t="s">
        <v>261</v>
      </c>
      <c r="E13" s="50">
        <f t="shared" si="0"/>
        <v>7.55</v>
      </c>
      <c r="F13" s="50">
        <v>7.55</v>
      </c>
      <c r="G13" s="50"/>
    </row>
    <row r="14" spans="1:7" s="98" customFormat="1" ht="19.5" customHeight="1">
      <c r="A14" s="49" t="s">
        <v>254</v>
      </c>
      <c r="B14" s="78" t="s">
        <v>262</v>
      </c>
      <c r="C14" s="114" t="s">
        <v>255</v>
      </c>
      <c r="D14" s="49" t="s">
        <v>263</v>
      </c>
      <c r="E14" s="50">
        <f t="shared" si="0"/>
        <v>0.88</v>
      </c>
      <c r="F14" s="50">
        <v>0.88</v>
      </c>
      <c r="G14" s="50"/>
    </row>
    <row r="15" spans="1:7" s="98" customFormat="1" ht="19.5" customHeight="1">
      <c r="A15" s="49" t="s">
        <v>254</v>
      </c>
      <c r="B15" s="78" t="s">
        <v>264</v>
      </c>
      <c r="C15" s="114" t="s">
        <v>255</v>
      </c>
      <c r="D15" s="49" t="s">
        <v>265</v>
      </c>
      <c r="E15" s="50">
        <f t="shared" si="0"/>
        <v>12.48</v>
      </c>
      <c r="F15" s="50">
        <v>12.48</v>
      </c>
      <c r="G15" s="50"/>
    </row>
    <row r="16" spans="1:7" s="98" customFormat="1" ht="19.5" customHeight="1">
      <c r="A16" s="49" t="s">
        <v>254</v>
      </c>
      <c r="B16" s="78" t="s">
        <v>92</v>
      </c>
      <c r="C16" s="114" t="s">
        <v>255</v>
      </c>
      <c r="D16" s="49" t="s">
        <v>266</v>
      </c>
      <c r="E16" s="50">
        <f t="shared" si="0"/>
        <v>4</v>
      </c>
      <c r="F16" s="50">
        <v>4</v>
      </c>
      <c r="G16" s="50"/>
    </row>
    <row r="17" spans="1:7" s="98" customFormat="1" ht="19.5" customHeight="1">
      <c r="A17" s="49"/>
      <c r="B17" s="78"/>
      <c r="C17" s="114"/>
      <c r="D17" s="49" t="s">
        <v>267</v>
      </c>
      <c r="E17" s="50">
        <f t="shared" si="0"/>
        <v>52.06</v>
      </c>
      <c r="F17" s="50"/>
      <c r="G17" s="50">
        <f>SUM(G18:G30)</f>
        <v>52.06</v>
      </c>
    </row>
    <row r="18" spans="1:7" s="98" customFormat="1" ht="19.5" customHeight="1">
      <c r="A18" s="49" t="s">
        <v>268</v>
      </c>
      <c r="B18" s="78" t="s">
        <v>62</v>
      </c>
      <c r="C18" s="114" t="s">
        <v>255</v>
      </c>
      <c r="D18" s="49" t="s">
        <v>269</v>
      </c>
      <c r="E18" s="50">
        <f t="shared" si="0"/>
        <v>29.6</v>
      </c>
      <c r="F18" s="50"/>
      <c r="G18" s="50">
        <v>29.6</v>
      </c>
    </row>
    <row r="19" spans="1:7" s="98" customFormat="1" ht="19.5" customHeight="1">
      <c r="A19" s="49" t="s">
        <v>268</v>
      </c>
      <c r="B19" s="78" t="s">
        <v>74</v>
      </c>
      <c r="C19" s="114" t="s">
        <v>255</v>
      </c>
      <c r="D19" s="49" t="s">
        <v>270</v>
      </c>
      <c r="E19" s="50">
        <f t="shared" si="0"/>
        <v>0.18</v>
      </c>
      <c r="F19" s="50"/>
      <c r="G19" s="50">
        <v>0.18</v>
      </c>
    </row>
    <row r="20" spans="1:7" s="98" customFormat="1" ht="19.5" customHeight="1">
      <c r="A20" s="49" t="s">
        <v>268</v>
      </c>
      <c r="B20" s="78" t="s">
        <v>79</v>
      </c>
      <c r="C20" s="114" t="s">
        <v>255</v>
      </c>
      <c r="D20" s="49" t="s">
        <v>271</v>
      </c>
      <c r="E20" s="50">
        <f t="shared" si="0"/>
        <v>1.26</v>
      </c>
      <c r="F20" s="50"/>
      <c r="G20" s="50">
        <v>1.26</v>
      </c>
    </row>
    <row r="21" spans="1:7" s="98" customFormat="1" ht="19.5" customHeight="1">
      <c r="A21" s="49" t="s">
        <v>268</v>
      </c>
      <c r="B21" s="78" t="s">
        <v>101</v>
      </c>
      <c r="C21" s="114" t="s">
        <v>255</v>
      </c>
      <c r="D21" s="49" t="s">
        <v>272</v>
      </c>
      <c r="E21" s="50">
        <f t="shared" si="0"/>
        <v>1.44</v>
      </c>
      <c r="F21" s="50"/>
      <c r="G21" s="50">
        <v>1.44</v>
      </c>
    </row>
    <row r="22" spans="1:7" s="98" customFormat="1" ht="19.5" customHeight="1">
      <c r="A22" s="49" t="s">
        <v>268</v>
      </c>
      <c r="B22" s="78" t="s">
        <v>153</v>
      </c>
      <c r="C22" s="114" t="s">
        <v>255</v>
      </c>
      <c r="D22" s="49" t="s">
        <v>273</v>
      </c>
      <c r="E22" s="50">
        <f t="shared" si="0"/>
        <v>0.9</v>
      </c>
      <c r="F22" s="50"/>
      <c r="G22" s="50">
        <v>0.9</v>
      </c>
    </row>
    <row r="23" spans="1:7" s="98" customFormat="1" ht="19.5" customHeight="1">
      <c r="A23" s="49" t="s">
        <v>268</v>
      </c>
      <c r="B23" s="78" t="s">
        <v>69</v>
      </c>
      <c r="C23" s="114" t="s">
        <v>255</v>
      </c>
      <c r="D23" s="49" t="s">
        <v>274</v>
      </c>
      <c r="E23" s="50">
        <f t="shared" si="0"/>
        <v>7.2</v>
      </c>
      <c r="F23" s="50"/>
      <c r="G23" s="50">
        <v>7.2</v>
      </c>
    </row>
    <row r="24" spans="1:7" s="98" customFormat="1" ht="19.5" customHeight="1">
      <c r="A24" s="49" t="s">
        <v>268</v>
      </c>
      <c r="B24" s="78" t="s">
        <v>275</v>
      </c>
      <c r="C24" s="114" t="s">
        <v>255</v>
      </c>
      <c r="D24" s="49" t="s">
        <v>276</v>
      </c>
      <c r="E24" s="50">
        <f t="shared" si="0"/>
        <v>1.08</v>
      </c>
      <c r="F24" s="50"/>
      <c r="G24" s="50">
        <v>1.08</v>
      </c>
    </row>
    <row r="25" spans="1:7" s="98" customFormat="1" ht="19.5" customHeight="1">
      <c r="A25" s="49" t="s">
        <v>268</v>
      </c>
      <c r="B25" s="78" t="s">
        <v>277</v>
      </c>
      <c r="C25" s="114" t="s">
        <v>255</v>
      </c>
      <c r="D25" s="49" t="s">
        <v>278</v>
      </c>
      <c r="E25" s="50">
        <f t="shared" si="0"/>
        <v>1.56</v>
      </c>
      <c r="F25" s="50"/>
      <c r="G25" s="50">
        <v>1.56</v>
      </c>
    </row>
    <row r="26" spans="1:7" s="98" customFormat="1" ht="19.5" customHeight="1">
      <c r="A26" s="49" t="s">
        <v>268</v>
      </c>
      <c r="B26" s="78" t="s">
        <v>279</v>
      </c>
      <c r="C26" s="114" t="s">
        <v>255</v>
      </c>
      <c r="D26" s="49" t="s">
        <v>280</v>
      </c>
      <c r="E26" s="50">
        <f t="shared" si="0"/>
        <v>1.44</v>
      </c>
      <c r="F26" s="50"/>
      <c r="G26" s="50">
        <v>1.44</v>
      </c>
    </row>
    <row r="27" spans="1:7" s="98" customFormat="1" ht="19.5" customHeight="1">
      <c r="A27" s="49" t="s">
        <v>268</v>
      </c>
      <c r="B27" s="78" t="s">
        <v>281</v>
      </c>
      <c r="C27" s="114" t="s">
        <v>255</v>
      </c>
      <c r="D27" s="49" t="s">
        <v>282</v>
      </c>
      <c r="E27" s="50">
        <f t="shared" si="0"/>
        <v>2.08</v>
      </c>
      <c r="F27" s="50"/>
      <c r="G27" s="50">
        <v>2.08</v>
      </c>
    </row>
    <row r="28" spans="1:7" s="98" customFormat="1" ht="19.5" customHeight="1">
      <c r="A28" s="49" t="s">
        <v>268</v>
      </c>
      <c r="B28" s="78" t="s">
        <v>283</v>
      </c>
      <c r="C28" s="114" t="s">
        <v>255</v>
      </c>
      <c r="D28" s="49" t="s">
        <v>284</v>
      </c>
      <c r="E28" s="50">
        <f t="shared" si="0"/>
        <v>2.26</v>
      </c>
      <c r="F28" s="50"/>
      <c r="G28" s="50">
        <v>2.26</v>
      </c>
    </row>
    <row r="29" spans="1:7" s="98" customFormat="1" ht="19.5" customHeight="1">
      <c r="A29" s="49" t="s">
        <v>268</v>
      </c>
      <c r="B29" s="78" t="s">
        <v>70</v>
      </c>
      <c r="C29" s="114" t="s">
        <v>255</v>
      </c>
      <c r="D29" s="49" t="s">
        <v>285</v>
      </c>
      <c r="E29" s="50">
        <f t="shared" si="0"/>
        <v>3</v>
      </c>
      <c r="F29" s="50"/>
      <c r="G29" s="50">
        <v>3</v>
      </c>
    </row>
    <row r="30" spans="1:7" s="98" customFormat="1" ht="19.5" customHeight="1">
      <c r="A30" s="49" t="s">
        <v>268</v>
      </c>
      <c r="B30" s="78" t="s">
        <v>92</v>
      </c>
      <c r="C30" s="114" t="s">
        <v>255</v>
      </c>
      <c r="D30" s="49" t="s">
        <v>286</v>
      </c>
      <c r="E30" s="50">
        <f t="shared" si="0"/>
        <v>0.06</v>
      </c>
      <c r="F30" s="50"/>
      <c r="G30" s="50">
        <v>0.06</v>
      </c>
    </row>
    <row r="31" spans="1:7" s="98" customFormat="1" ht="19.5" customHeight="1">
      <c r="A31" s="49"/>
      <c r="B31" s="78"/>
      <c r="C31" s="114"/>
      <c r="D31" s="49" t="s">
        <v>151</v>
      </c>
      <c r="E31" s="50">
        <f t="shared" si="0"/>
        <v>139.78</v>
      </c>
      <c r="F31" s="50">
        <f>SUM(F32:F34)</f>
        <v>139.78</v>
      </c>
      <c r="G31" s="50">
        <f>SUM(G32:G34)</f>
        <v>0</v>
      </c>
    </row>
    <row r="32" spans="1:7" s="98" customFormat="1" ht="19.5" customHeight="1">
      <c r="A32" s="49" t="s">
        <v>287</v>
      </c>
      <c r="B32" s="78" t="s">
        <v>74</v>
      </c>
      <c r="C32" s="114" t="s">
        <v>255</v>
      </c>
      <c r="D32" s="49" t="s">
        <v>288</v>
      </c>
      <c r="E32" s="50">
        <f t="shared" si="0"/>
        <v>98.27</v>
      </c>
      <c r="F32" s="50">
        <v>98.27</v>
      </c>
      <c r="G32" s="50"/>
    </row>
    <row r="33" spans="1:7" s="98" customFormat="1" ht="19.5" customHeight="1">
      <c r="A33" s="49" t="s">
        <v>287</v>
      </c>
      <c r="B33" s="78" t="s">
        <v>153</v>
      </c>
      <c r="C33" s="114" t="s">
        <v>255</v>
      </c>
      <c r="D33" s="49" t="s">
        <v>289</v>
      </c>
      <c r="E33" s="50">
        <f t="shared" si="0"/>
        <v>31.79</v>
      </c>
      <c r="F33" s="50">
        <v>31.79</v>
      </c>
      <c r="G33" s="50"/>
    </row>
    <row r="34" spans="1:7" s="98" customFormat="1" ht="19.5" customHeight="1">
      <c r="A34" s="49" t="s">
        <v>287</v>
      </c>
      <c r="B34" s="78" t="s">
        <v>92</v>
      </c>
      <c r="C34" s="114" t="s">
        <v>255</v>
      </c>
      <c r="D34" s="49" t="s">
        <v>290</v>
      </c>
      <c r="E34" s="50">
        <f t="shared" si="0"/>
        <v>9.72</v>
      </c>
      <c r="F34" s="50">
        <v>9.72</v>
      </c>
      <c r="G34" s="50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5" right="0.75" top="0.2361111111111111" bottom="0.11805555555555555" header="0.19652777777777777" footer="0.07847222222222222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51"/>
  <sheetViews>
    <sheetView workbookViewId="0" topLeftCell="A1">
      <selection activeCell="F13" sqref="F13"/>
    </sheetView>
  </sheetViews>
  <sheetFormatPr defaultColWidth="6.875" defaultRowHeight="12.75" customHeight="1"/>
  <cols>
    <col min="1" max="3" width="5.25390625" style="23" customWidth="1"/>
    <col min="4" max="4" width="16.625" style="23" customWidth="1"/>
    <col min="5" max="5" width="69.25390625" style="23" customWidth="1"/>
    <col min="6" max="6" width="18.75390625" style="23" customWidth="1"/>
    <col min="7" max="243" width="8.00390625" style="23" customWidth="1"/>
    <col min="244" max="16384" width="6.875" style="23" customWidth="1"/>
  </cols>
  <sheetData>
    <row r="1" spans="1:3" ht="25.5" customHeight="1">
      <c r="A1" s="24"/>
      <c r="B1" s="24"/>
      <c r="C1" s="24"/>
    </row>
    <row r="2" spans="1:243" ht="19.5" customHeight="1">
      <c r="A2" s="25"/>
      <c r="B2" s="26"/>
      <c r="C2" s="26"/>
      <c r="D2" s="26"/>
      <c r="E2" s="26"/>
      <c r="F2" s="27" t="s">
        <v>291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</row>
    <row r="3" spans="1:243" ht="19.5" customHeight="1">
      <c r="A3" s="28" t="s">
        <v>292</v>
      </c>
      <c r="B3" s="28"/>
      <c r="C3" s="28"/>
      <c r="D3" s="28"/>
      <c r="E3" s="28"/>
      <c r="F3" s="28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</row>
    <row r="4" spans="1:243" ht="19.5" customHeight="1">
      <c r="A4" s="29" t="s">
        <v>1</v>
      </c>
      <c r="B4" s="29"/>
      <c r="C4" s="29"/>
      <c r="D4" s="29"/>
      <c r="E4" s="29"/>
      <c r="F4" s="31" t="s">
        <v>6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</row>
    <row r="5" spans="1:243" ht="19.5" customHeight="1">
      <c r="A5" s="36" t="s">
        <v>48</v>
      </c>
      <c r="B5" s="37"/>
      <c r="C5" s="38"/>
      <c r="D5" s="39" t="s">
        <v>49</v>
      </c>
      <c r="E5" s="40" t="s">
        <v>293</v>
      </c>
      <c r="F5" s="35" t="s">
        <v>51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</row>
    <row r="6" spans="1:243" ht="19.5" customHeight="1">
      <c r="A6" s="42" t="s">
        <v>58</v>
      </c>
      <c r="B6" s="43" t="s">
        <v>59</v>
      </c>
      <c r="C6" s="44" t="s">
        <v>60</v>
      </c>
      <c r="D6" s="39"/>
      <c r="E6" s="40"/>
      <c r="F6" s="35"/>
      <c r="G6" s="61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</row>
    <row r="7" spans="1:243" ht="21" customHeight="1">
      <c r="A7" s="78"/>
      <c r="B7" s="78"/>
      <c r="C7" s="78"/>
      <c r="D7" s="95" t="s">
        <v>38</v>
      </c>
      <c r="E7" s="95"/>
      <c r="F7" s="96">
        <f>F8+F29+F38+F42+F46</f>
        <v>78.17</v>
      </c>
      <c r="G7" s="61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</row>
    <row r="8" spans="1:6" ht="21" customHeight="1">
      <c r="A8" s="78" t="s">
        <v>61</v>
      </c>
      <c r="B8" s="78"/>
      <c r="C8" s="78"/>
      <c r="D8" s="95" t="s">
        <v>255</v>
      </c>
      <c r="E8" s="95" t="s">
        <v>294</v>
      </c>
      <c r="F8" s="96">
        <v>33</v>
      </c>
    </row>
    <row r="9" spans="1:6" ht="21" customHeight="1">
      <c r="A9" s="78" t="s">
        <v>61</v>
      </c>
      <c r="B9" s="78" t="s">
        <v>62</v>
      </c>
      <c r="C9" s="78"/>
      <c r="D9" s="95" t="s">
        <v>255</v>
      </c>
      <c r="E9" s="95" t="s">
        <v>295</v>
      </c>
      <c r="F9" s="96">
        <v>2</v>
      </c>
    </row>
    <row r="10" spans="1:6" ht="21" customHeight="1">
      <c r="A10" s="78" t="s">
        <v>61</v>
      </c>
      <c r="B10" s="78" t="s">
        <v>62</v>
      </c>
      <c r="C10" s="78" t="s">
        <v>63</v>
      </c>
      <c r="D10" s="95" t="s">
        <v>255</v>
      </c>
      <c r="E10" s="95" t="s">
        <v>296</v>
      </c>
      <c r="F10" s="96">
        <v>2</v>
      </c>
    </row>
    <row r="11" spans="1:6" ht="21" customHeight="1">
      <c r="A11" s="78" t="s">
        <v>61</v>
      </c>
      <c r="B11" s="78" t="s">
        <v>62</v>
      </c>
      <c r="C11" s="78" t="s">
        <v>63</v>
      </c>
      <c r="D11" s="95" t="s">
        <v>255</v>
      </c>
      <c r="E11" s="95" t="s">
        <v>297</v>
      </c>
      <c r="F11" s="96">
        <v>2</v>
      </c>
    </row>
    <row r="12" spans="1:6" ht="21" customHeight="1">
      <c r="A12" s="78" t="s">
        <v>61</v>
      </c>
      <c r="B12" s="78" t="s">
        <v>65</v>
      </c>
      <c r="C12" s="78"/>
      <c r="D12" s="95" t="s">
        <v>255</v>
      </c>
      <c r="E12" s="95" t="s">
        <v>298</v>
      </c>
      <c r="F12" s="96">
        <v>27</v>
      </c>
    </row>
    <row r="13" spans="1:6" ht="21" customHeight="1">
      <c r="A13" s="78" t="s">
        <v>61</v>
      </c>
      <c r="B13" s="78" t="s">
        <v>65</v>
      </c>
      <c r="C13" s="78" t="s">
        <v>63</v>
      </c>
      <c r="D13" s="95" t="s">
        <v>255</v>
      </c>
      <c r="E13" s="95" t="s">
        <v>299</v>
      </c>
      <c r="F13" s="96">
        <v>27</v>
      </c>
    </row>
    <row r="14" spans="1:6" ht="21" customHeight="1">
      <c r="A14" s="78" t="s">
        <v>61</v>
      </c>
      <c r="B14" s="78" t="s">
        <v>65</v>
      </c>
      <c r="C14" s="78" t="s">
        <v>63</v>
      </c>
      <c r="D14" s="95" t="s">
        <v>255</v>
      </c>
      <c r="E14" s="97" t="s">
        <v>300</v>
      </c>
      <c r="F14" s="96">
        <v>2</v>
      </c>
    </row>
    <row r="15" spans="1:6" ht="21" customHeight="1">
      <c r="A15" s="78" t="s">
        <v>61</v>
      </c>
      <c r="B15" s="78" t="s">
        <v>65</v>
      </c>
      <c r="C15" s="78" t="s">
        <v>63</v>
      </c>
      <c r="D15" s="95" t="s">
        <v>255</v>
      </c>
      <c r="E15" s="97" t="s">
        <v>301</v>
      </c>
      <c r="F15" s="96">
        <v>1</v>
      </c>
    </row>
    <row r="16" spans="1:6" ht="21" customHeight="1">
      <c r="A16" s="78" t="s">
        <v>61</v>
      </c>
      <c r="B16" s="78" t="s">
        <v>65</v>
      </c>
      <c r="C16" s="78" t="s">
        <v>63</v>
      </c>
      <c r="D16" s="95" t="s">
        <v>255</v>
      </c>
      <c r="E16" s="97" t="s">
        <v>302</v>
      </c>
      <c r="F16" s="96">
        <v>10</v>
      </c>
    </row>
    <row r="17" spans="1:6" ht="21" customHeight="1">
      <c r="A17" s="78" t="s">
        <v>61</v>
      </c>
      <c r="B17" s="78" t="s">
        <v>65</v>
      </c>
      <c r="C17" s="78" t="s">
        <v>63</v>
      </c>
      <c r="D17" s="95" t="s">
        <v>255</v>
      </c>
      <c r="E17" s="97" t="s">
        <v>303</v>
      </c>
      <c r="F17" s="96">
        <v>2</v>
      </c>
    </row>
    <row r="18" spans="1:6" ht="21" customHeight="1">
      <c r="A18" s="78" t="s">
        <v>61</v>
      </c>
      <c r="B18" s="78" t="s">
        <v>65</v>
      </c>
      <c r="C18" s="78" t="s">
        <v>63</v>
      </c>
      <c r="D18" s="95" t="s">
        <v>255</v>
      </c>
      <c r="E18" s="97" t="s">
        <v>304</v>
      </c>
      <c r="F18" s="96">
        <v>5</v>
      </c>
    </row>
    <row r="19" spans="1:6" ht="21" customHeight="1">
      <c r="A19" s="78" t="s">
        <v>61</v>
      </c>
      <c r="B19" s="78" t="s">
        <v>65</v>
      </c>
      <c r="C19" s="78" t="s">
        <v>63</v>
      </c>
      <c r="D19" s="95" t="s">
        <v>255</v>
      </c>
      <c r="E19" s="97" t="s">
        <v>305</v>
      </c>
      <c r="F19" s="96">
        <v>2</v>
      </c>
    </row>
    <row r="20" spans="1:6" ht="21" customHeight="1">
      <c r="A20" s="78" t="s">
        <v>61</v>
      </c>
      <c r="B20" s="78" t="s">
        <v>65</v>
      </c>
      <c r="C20" s="78" t="s">
        <v>63</v>
      </c>
      <c r="D20" s="95" t="s">
        <v>255</v>
      </c>
      <c r="E20" s="97" t="s">
        <v>306</v>
      </c>
      <c r="F20" s="96">
        <v>1</v>
      </c>
    </row>
    <row r="21" spans="1:6" s="23" customFormat="1" ht="21" customHeight="1">
      <c r="A21" s="78" t="s">
        <v>61</v>
      </c>
      <c r="B21" s="78" t="s">
        <v>65</v>
      </c>
      <c r="C21" s="78" t="s">
        <v>63</v>
      </c>
      <c r="D21" s="95" t="s">
        <v>255</v>
      </c>
      <c r="E21" s="97" t="s">
        <v>307</v>
      </c>
      <c r="F21" s="96">
        <v>1</v>
      </c>
    </row>
    <row r="22" spans="1:6" s="23" customFormat="1" ht="21" customHeight="1">
      <c r="A22" s="78" t="s">
        <v>61</v>
      </c>
      <c r="B22" s="78" t="s">
        <v>65</v>
      </c>
      <c r="C22" s="78" t="s">
        <v>67</v>
      </c>
      <c r="D22" s="95" t="s">
        <v>255</v>
      </c>
      <c r="E22" s="95" t="s">
        <v>308</v>
      </c>
      <c r="F22" s="96">
        <v>3</v>
      </c>
    </row>
    <row r="23" spans="1:6" s="23" customFormat="1" ht="21" customHeight="1">
      <c r="A23" s="78" t="s">
        <v>61</v>
      </c>
      <c r="B23" s="78" t="s">
        <v>69</v>
      </c>
      <c r="C23" s="78"/>
      <c r="D23" s="95" t="s">
        <v>255</v>
      </c>
      <c r="E23" s="95" t="s">
        <v>309</v>
      </c>
      <c r="F23" s="96">
        <v>2</v>
      </c>
    </row>
    <row r="24" spans="1:6" s="23" customFormat="1" ht="21" customHeight="1">
      <c r="A24" s="78" t="s">
        <v>61</v>
      </c>
      <c r="B24" s="78" t="s">
        <v>69</v>
      </c>
      <c r="C24" s="78" t="s">
        <v>63</v>
      </c>
      <c r="D24" s="95" t="s">
        <v>255</v>
      </c>
      <c r="E24" s="95" t="s">
        <v>296</v>
      </c>
      <c r="F24" s="96">
        <v>2</v>
      </c>
    </row>
    <row r="25" spans="1:6" s="23" customFormat="1" ht="21" customHeight="1">
      <c r="A25" s="78" t="s">
        <v>61</v>
      </c>
      <c r="B25" s="78" t="s">
        <v>69</v>
      </c>
      <c r="C25" s="78" t="s">
        <v>63</v>
      </c>
      <c r="D25" s="95" t="s">
        <v>255</v>
      </c>
      <c r="E25" s="95" t="s">
        <v>310</v>
      </c>
      <c r="F25" s="96">
        <v>2</v>
      </c>
    </row>
    <row r="26" spans="1:6" s="23" customFormat="1" ht="21" customHeight="1">
      <c r="A26" s="78" t="s">
        <v>61</v>
      </c>
      <c r="B26" s="78" t="s">
        <v>70</v>
      </c>
      <c r="C26" s="78"/>
      <c r="D26" s="95" t="s">
        <v>255</v>
      </c>
      <c r="E26" s="95" t="s">
        <v>311</v>
      </c>
      <c r="F26" s="96">
        <v>2</v>
      </c>
    </row>
    <row r="27" spans="1:6" s="23" customFormat="1" ht="21" customHeight="1">
      <c r="A27" s="78" t="s">
        <v>61</v>
      </c>
      <c r="B27" s="78" t="s">
        <v>70</v>
      </c>
      <c r="C27" s="78" t="s">
        <v>63</v>
      </c>
      <c r="D27" s="95" t="s">
        <v>255</v>
      </c>
      <c r="E27" s="95" t="s">
        <v>296</v>
      </c>
      <c r="F27" s="96">
        <v>2</v>
      </c>
    </row>
    <row r="28" spans="1:6" ht="21" customHeight="1">
      <c r="A28" s="78" t="s">
        <v>61</v>
      </c>
      <c r="B28" s="78" t="s">
        <v>70</v>
      </c>
      <c r="C28" s="78" t="s">
        <v>63</v>
      </c>
      <c r="D28" s="95" t="s">
        <v>255</v>
      </c>
      <c r="E28" s="95" t="s">
        <v>312</v>
      </c>
      <c r="F28" s="96">
        <v>2</v>
      </c>
    </row>
    <row r="29" spans="1:6" ht="21" customHeight="1">
      <c r="A29" s="78" t="s">
        <v>73</v>
      </c>
      <c r="B29" s="78"/>
      <c r="C29" s="78"/>
      <c r="D29" s="95" t="s">
        <v>255</v>
      </c>
      <c r="E29" s="95" t="s">
        <v>313</v>
      </c>
      <c r="F29" s="96">
        <v>31.17</v>
      </c>
    </row>
    <row r="30" spans="1:6" ht="21" customHeight="1">
      <c r="A30" s="78" t="s">
        <v>73</v>
      </c>
      <c r="B30" s="78" t="s">
        <v>67</v>
      </c>
      <c r="C30" s="78"/>
      <c r="D30" s="95" t="s">
        <v>255</v>
      </c>
      <c r="E30" s="95" t="s">
        <v>314</v>
      </c>
      <c r="F30" s="96">
        <v>17.73</v>
      </c>
    </row>
    <row r="31" spans="1:6" ht="21" customHeight="1">
      <c r="A31" s="78" t="s">
        <v>73</v>
      </c>
      <c r="B31" s="78" t="s">
        <v>67</v>
      </c>
      <c r="C31" s="78" t="s">
        <v>62</v>
      </c>
      <c r="D31" s="95" t="s">
        <v>255</v>
      </c>
      <c r="E31" s="95" t="s">
        <v>315</v>
      </c>
      <c r="F31" s="96">
        <v>4.5</v>
      </c>
    </row>
    <row r="32" spans="1:6" ht="21" customHeight="1">
      <c r="A32" s="78" t="s">
        <v>73</v>
      </c>
      <c r="B32" s="78" t="s">
        <v>67</v>
      </c>
      <c r="C32" s="78" t="s">
        <v>65</v>
      </c>
      <c r="D32" s="95" t="s">
        <v>255</v>
      </c>
      <c r="E32" s="95" t="s">
        <v>316</v>
      </c>
      <c r="F32" s="96">
        <v>6.84</v>
      </c>
    </row>
    <row r="33" spans="1:6" ht="21" customHeight="1">
      <c r="A33" s="78" t="s">
        <v>73</v>
      </c>
      <c r="B33" s="78" t="s">
        <v>67</v>
      </c>
      <c r="C33" s="78" t="s">
        <v>79</v>
      </c>
      <c r="D33" s="95" t="s">
        <v>255</v>
      </c>
      <c r="E33" s="95" t="s">
        <v>317</v>
      </c>
      <c r="F33" s="96">
        <v>6.39</v>
      </c>
    </row>
    <row r="34" spans="1:6" ht="21" customHeight="1">
      <c r="A34" s="78" t="s">
        <v>73</v>
      </c>
      <c r="B34" s="78" t="s">
        <v>81</v>
      </c>
      <c r="C34" s="78"/>
      <c r="D34" s="95" t="s">
        <v>255</v>
      </c>
      <c r="E34" s="95" t="s">
        <v>318</v>
      </c>
      <c r="F34" s="96">
        <v>12.96</v>
      </c>
    </row>
    <row r="35" spans="1:6" ht="21" customHeight="1">
      <c r="A35" s="78" t="s">
        <v>73</v>
      </c>
      <c r="B35" s="78" t="s">
        <v>81</v>
      </c>
      <c r="C35" s="78" t="s">
        <v>63</v>
      </c>
      <c r="D35" s="95" t="s">
        <v>255</v>
      </c>
      <c r="E35" s="95" t="s">
        <v>319</v>
      </c>
      <c r="F35" s="96">
        <v>12.96</v>
      </c>
    </row>
    <row r="36" spans="1:6" ht="21" customHeight="1">
      <c r="A36" s="78" t="s">
        <v>73</v>
      </c>
      <c r="B36" s="78" t="s">
        <v>83</v>
      </c>
      <c r="C36" s="78"/>
      <c r="D36" s="95" t="s">
        <v>255</v>
      </c>
      <c r="E36" s="95" t="s">
        <v>320</v>
      </c>
      <c r="F36" s="96">
        <v>0.48</v>
      </c>
    </row>
    <row r="37" spans="1:6" ht="21" customHeight="1">
      <c r="A37" s="78" t="s">
        <v>73</v>
      </c>
      <c r="B37" s="78" t="s">
        <v>83</v>
      </c>
      <c r="C37" s="78" t="s">
        <v>63</v>
      </c>
      <c r="D37" s="95" t="s">
        <v>255</v>
      </c>
      <c r="E37" s="95" t="s">
        <v>321</v>
      </c>
      <c r="F37" s="96">
        <v>0.48</v>
      </c>
    </row>
    <row r="38" spans="1:6" ht="21" customHeight="1">
      <c r="A38" s="78" t="s">
        <v>88</v>
      </c>
      <c r="B38" s="78"/>
      <c r="C38" s="78"/>
      <c r="D38" s="95" t="s">
        <v>255</v>
      </c>
      <c r="E38" s="95" t="s">
        <v>322</v>
      </c>
      <c r="F38" s="96">
        <v>3</v>
      </c>
    </row>
    <row r="39" spans="1:6" ht="21" customHeight="1">
      <c r="A39" s="78" t="s">
        <v>88</v>
      </c>
      <c r="B39" s="78" t="s">
        <v>89</v>
      </c>
      <c r="C39" s="78"/>
      <c r="D39" s="95" t="s">
        <v>255</v>
      </c>
      <c r="E39" s="95" t="s">
        <v>323</v>
      </c>
      <c r="F39" s="96">
        <v>3</v>
      </c>
    </row>
    <row r="40" spans="1:6" s="23" customFormat="1" ht="21" customHeight="1">
      <c r="A40" s="78" t="s">
        <v>88</v>
      </c>
      <c r="B40" s="78" t="s">
        <v>89</v>
      </c>
      <c r="C40" s="78" t="s">
        <v>62</v>
      </c>
      <c r="D40" s="95" t="s">
        <v>255</v>
      </c>
      <c r="E40" s="95" t="s">
        <v>324</v>
      </c>
      <c r="F40" s="96">
        <v>3</v>
      </c>
    </row>
    <row r="41" spans="1:6" s="23" customFormat="1" ht="21" customHeight="1">
      <c r="A41" s="78" t="s">
        <v>88</v>
      </c>
      <c r="B41" s="78" t="s">
        <v>89</v>
      </c>
      <c r="C41" s="78" t="s">
        <v>62</v>
      </c>
      <c r="D41" s="95" t="s">
        <v>255</v>
      </c>
      <c r="E41" s="95" t="s">
        <v>325</v>
      </c>
      <c r="F41" s="96">
        <v>3</v>
      </c>
    </row>
    <row r="42" spans="1:6" s="23" customFormat="1" ht="21" customHeight="1">
      <c r="A42" s="78" t="s">
        <v>91</v>
      </c>
      <c r="B42" s="78"/>
      <c r="C42" s="78"/>
      <c r="D42" s="95" t="s">
        <v>255</v>
      </c>
      <c r="E42" s="95" t="s">
        <v>326</v>
      </c>
      <c r="F42" s="96">
        <v>9</v>
      </c>
    </row>
    <row r="43" spans="1:6" s="23" customFormat="1" ht="21" customHeight="1">
      <c r="A43" s="78" t="s">
        <v>91</v>
      </c>
      <c r="B43" s="78" t="s">
        <v>74</v>
      </c>
      <c r="C43" s="78"/>
      <c r="D43" s="95" t="s">
        <v>255</v>
      </c>
      <c r="E43" s="95" t="s">
        <v>327</v>
      </c>
      <c r="F43" s="96">
        <v>9</v>
      </c>
    </row>
    <row r="44" spans="1:6" s="23" customFormat="1" ht="21" customHeight="1">
      <c r="A44" s="78" t="s">
        <v>91</v>
      </c>
      <c r="B44" s="78" t="s">
        <v>74</v>
      </c>
      <c r="C44" s="78" t="s">
        <v>62</v>
      </c>
      <c r="D44" s="95" t="s">
        <v>255</v>
      </c>
      <c r="E44" s="95" t="s">
        <v>328</v>
      </c>
      <c r="F44" s="96">
        <v>9</v>
      </c>
    </row>
    <row r="45" spans="1:6" s="23" customFormat="1" ht="21" customHeight="1">
      <c r="A45" s="78" t="s">
        <v>91</v>
      </c>
      <c r="B45" s="78" t="s">
        <v>74</v>
      </c>
      <c r="C45" s="78" t="s">
        <v>62</v>
      </c>
      <c r="D45" s="95" t="s">
        <v>255</v>
      </c>
      <c r="E45" s="95" t="s">
        <v>329</v>
      </c>
      <c r="F45" s="96">
        <v>9</v>
      </c>
    </row>
    <row r="46" spans="1:6" ht="21" customHeight="1">
      <c r="A46" s="78" t="s">
        <v>95</v>
      </c>
      <c r="B46" s="78"/>
      <c r="C46" s="78"/>
      <c r="D46" s="95" t="s">
        <v>255</v>
      </c>
      <c r="E46" s="95" t="s">
        <v>330</v>
      </c>
      <c r="F46" s="96">
        <v>2</v>
      </c>
    </row>
    <row r="47" spans="1:6" ht="21" customHeight="1">
      <c r="A47" s="78" t="s">
        <v>95</v>
      </c>
      <c r="B47" s="78" t="s">
        <v>65</v>
      </c>
      <c r="C47" s="78"/>
      <c r="D47" s="95" t="s">
        <v>255</v>
      </c>
      <c r="E47" s="95" t="s">
        <v>331</v>
      </c>
      <c r="F47" s="96">
        <v>2</v>
      </c>
    </row>
    <row r="48" spans="1:6" ht="21" customHeight="1">
      <c r="A48" s="78" t="s">
        <v>95</v>
      </c>
      <c r="B48" s="78" t="s">
        <v>65</v>
      </c>
      <c r="C48" s="78" t="s">
        <v>99</v>
      </c>
      <c r="D48" s="95" t="s">
        <v>255</v>
      </c>
      <c r="E48" s="95" t="s">
        <v>332</v>
      </c>
      <c r="F48" s="96">
        <v>2</v>
      </c>
    </row>
    <row r="49" spans="1:6" ht="21" customHeight="1">
      <c r="A49" s="78" t="s">
        <v>95</v>
      </c>
      <c r="B49" s="78" t="s">
        <v>65</v>
      </c>
      <c r="C49" s="78" t="s">
        <v>99</v>
      </c>
      <c r="D49" s="95" t="s">
        <v>255</v>
      </c>
      <c r="E49" s="95" t="s">
        <v>333</v>
      </c>
      <c r="F49" s="96">
        <v>2</v>
      </c>
    </row>
    <row r="50" spans="1:6" ht="21" customHeight="1">
      <c r="A50" s="78"/>
      <c r="B50" s="78"/>
      <c r="C50" s="78"/>
      <c r="D50" s="95"/>
      <c r="E50" s="95"/>
      <c r="F50" s="96"/>
    </row>
    <row r="51" spans="1:6" ht="21" customHeight="1">
      <c r="A51" s="78"/>
      <c r="B51" s="78"/>
      <c r="C51" s="78"/>
      <c r="D51" s="95"/>
      <c r="E51" s="95"/>
      <c r="F51" s="96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2019-04-02T15:43:14Z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14</vt:lpwstr>
  </property>
</Properties>
</file>