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'1-2'!$A$1:$J$24</definedName>
    <definedName name="_xlnm.Print_Area" localSheetId="8">'3-2'!$A$2:$F$39</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<sst xmlns="http://schemas.openxmlformats.org/spreadsheetml/2006/main" count="1275" uniqueCount="547">
  <si>
    <t>附件2</t>
  </si>
  <si>
    <t>2019年部门预算</t>
  </si>
  <si>
    <t>表1</t>
  </si>
  <si>
    <t>部门预算收支总表</t>
  </si>
  <si>
    <t>单位：万元</t>
  </si>
  <si>
    <t>收          入</t>
  </si>
  <si>
    <t>支             出</t>
  </si>
  <si>
    <t>项              目</t>
  </si>
  <si>
    <t>2019年预算数</t>
  </si>
  <si>
    <t>一、一般公共预算拨款收入</t>
  </si>
  <si>
    <t>一、一般公共服务支出</t>
  </si>
  <si>
    <t>二、政府性基金预算拨款收入</t>
  </si>
  <si>
    <t>三、国有资本经营预算拨款收入</t>
  </si>
  <si>
    <t>四、事业收入</t>
  </si>
  <si>
    <t>五、事业单位经营收入</t>
  </si>
  <si>
    <t>六、其他收入</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</si>
  <si>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</si>
  <si>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</si>
  <si>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</si>
  <si>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</si>
  <si>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</si>
  <si>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</si>
  <si>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</si>
  <si>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</si>
  <si>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</si>
  <si>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</si>
  <si>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</si>
  <si>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</si>
  <si>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</si>
  <si>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</si>
  <si>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</si>
  <si>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</si>
  <si>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</si>
  <si>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</si>
  <si>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</si>
  <si>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</si>
  <si>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</si>
  <si>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</si>
  <si>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</si>
  <si>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</si>
  <si>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</si>
  <si>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</si>
  <si>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</si>
  <si>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</si>
  <si>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</si>
  <si>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</si>
  <si>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</si>
  <si>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</si>
  <si>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</si>
  <si>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</si>
  <si>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</si>
  <si>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</si>
  <si>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</si>
  <si>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</si>
  <si>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</si>
  <si>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</si>
  <si>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</si>
  <si>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</si>
  <si>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</si>
  <si>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</si>
  <si>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</si>
  <si>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</si>
  <si>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</si>
  <si>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</si>
  <si>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</si>
  <si>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</si>
  <si>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</si>
  <si>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</si>
  <si>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</si>
  <si>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国有资本经营预算拨款收入</t>
  </si>
  <si>
    <t>二、上年结转</t>
  </si>
  <si>
    <t xml:space="preserve">  上年财政拨款资金结转</t>
  </si>
  <si>
    <t>二、结转下年</t>
  </si>
  <si>
    <t>表2-1</t>
  </si>
  <si>
    <t>财政拨款支出预算表（政府经济分类科目）</t>
  </si>
  <si>
    <t>总计</t>
  </si>
  <si>
    <t>市级当年财政拨款安排</t>
  </si>
  <si>
    <t>中央提前通知专项转移支付</t>
  </si>
  <si>
    <t>上年结转安排</t>
  </si>
  <si>
    <t>一般公共预算拨款</t>
  </si>
  <si>
    <t>政府性基金安排</t>
  </si>
  <si>
    <t>国有资本经营预算安排</t>
  </si>
  <si>
    <t>上年应返还额度结转</t>
  </si>
  <si>
    <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</si>
  <si>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</si>
  <si>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</si>
  <si>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</si>
  <si>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</si>
  <si>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</si>
  <si>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</si>
  <si>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</si>
  <si>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</si>
  <si>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</si>
  <si>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</si>
  <si>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</si>
  <si>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</si>
  <si>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</si>
  <si>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</si>
  <si>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</si>
  <si>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</si>
  <si>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</si>
  <si>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</si>
  <si>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</si>
  <si>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</si>
  <si>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</si>
  <si>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</si>
  <si>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</si>
  <si>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</si>
  <si>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</si>
  <si>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</si>
  <si>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</si>
  <si>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</si>
  <si>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</si>
  <si>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</si>
  <si>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</si>
  <si>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</si>
  <si>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</si>
  <si>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</si>
  <si>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</si>
  <si>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</si>
  <si>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</si>
  <si>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</si>
  <si>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</si>
  <si>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</si>
  <si>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</si>
  <si>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</si>
  <si>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</si>
  <si>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</si>
  <si>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</si>
  <si>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</si>
  <si>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</si>
  <si>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</si>
  <si>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</si>
  <si>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</si>
  <si>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</si>
  <si>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</si>
  <si>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</si>
  <si>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</si>
  <si>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</si>
  <si>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</si>
  <si>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</si>
  <si>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</si>
  <si>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</si>
  <si>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</si>
  <si>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</si>
  <si>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</si>
  <si>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</si>
  <si>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</si>
  <si>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</si>
  <si>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</si>
  <si>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</si>
  <si>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</si>
  <si>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</si>
  <si>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</si>
  <si>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</si>
  <si>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</si>
  <si>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</si>
  <si>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</si>
  <si>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</si>
  <si>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</si>
  <si>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</si>
  <si>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</si>
  <si>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</si>
  <si>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</si>
  <si>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</si>
  <si>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</si>
  <si>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</si>
  <si>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</si>
  <si>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</si>
  <si>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</si>
  <si>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</si>
  <si>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</si>
  <si>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</si>
  <si>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</si>
  <si>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</si>
  <si>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</si>
  <si>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</si>
  <si>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</si>
  <si>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</si>
  <si>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</si>
  <si>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</si>
  <si>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</si>
  <si>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</si>
  <si>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</si>
  <si>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</si>
  <si>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</si>
  <si>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</si>
  <si>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</si>
  <si>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</si>
  <si>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</si>
  <si>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</si>
  <si>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</si>
  <si>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</si>
  <si>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</si>
  <si>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</si>
  <si>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</si>
  <si>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</si>
  <si>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</si>
  <si>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</si>
  <si>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</si>
  <si>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</si>
  <si>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</si>
  <si>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</si>
  <si>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</si>
  <si>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</si>
  <si>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</si>
  <si>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</si>
  <si>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</si>
  <si>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</si>
  <si>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</si>
  <si>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</si>
  <si>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</si>
  <si>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</si>
  <si>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</si>
  <si>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</si>
  <si>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</si>
  <si>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江油市青莲镇人民政府</t>
  </si>
  <si>
    <t>江油市青莲镇人民政府</t>
  </si>
  <si>
    <t>二、教育支出</t>
  </si>
  <si>
    <t>三、社会保障和就业支出</t>
  </si>
  <si>
    <t>五、城乡社区支出</t>
  </si>
  <si>
    <t>六、农林水支出</t>
  </si>
  <si>
    <t>七、住房保障支出</t>
  </si>
  <si>
    <t>四、卫生健康支出</t>
  </si>
  <si>
    <t>01</t>
  </si>
  <si>
    <t>705101</t>
  </si>
  <si>
    <t>行政运行</t>
  </si>
  <si>
    <t>201</t>
  </si>
  <si>
    <t>02</t>
  </si>
  <si>
    <t>一般行政管理事务</t>
  </si>
  <si>
    <t>03</t>
  </si>
  <si>
    <t>99</t>
  </si>
  <si>
    <t>其他政府办公厅（室）及相关机构事务支出</t>
  </si>
  <si>
    <t>11</t>
  </si>
  <si>
    <t>31</t>
  </si>
  <si>
    <t>205</t>
  </si>
  <si>
    <t>08</t>
  </si>
  <si>
    <t>培训支出</t>
  </si>
  <si>
    <t>208</t>
  </si>
  <si>
    <t>05</t>
  </si>
  <si>
    <t>归口管理的行政单位离退休</t>
  </si>
  <si>
    <t>事业单位离退休</t>
  </si>
  <si>
    <t>机关事业单位基本养老保险缴费支出</t>
  </si>
  <si>
    <t>死亡抚恤</t>
  </si>
  <si>
    <t>在乡复员、退伍军人生活补助</t>
  </si>
  <si>
    <t>06</t>
  </si>
  <si>
    <t>农村籍退役士兵老年生活补助</t>
  </si>
  <si>
    <t>21</t>
  </si>
  <si>
    <t>农村特困人员救助供养</t>
  </si>
  <si>
    <t>25</t>
  </si>
  <si>
    <t>其他农村生活救助</t>
  </si>
  <si>
    <t>210</t>
  </si>
  <si>
    <t>705102</t>
  </si>
  <si>
    <t>行政单位医疗</t>
  </si>
  <si>
    <t>事业单位医疗</t>
  </si>
  <si>
    <t>212</t>
  </si>
  <si>
    <t>其他城乡社区管理事务支出</t>
  </si>
  <si>
    <t>城乡社区环境卫生</t>
  </si>
  <si>
    <t>213</t>
  </si>
  <si>
    <t>04</t>
  </si>
  <si>
    <t>事业运行</t>
  </si>
  <si>
    <t>其他农业支出</t>
  </si>
  <si>
    <t>其他林业支出</t>
  </si>
  <si>
    <t>07</t>
  </si>
  <si>
    <t>对村民委员会和村党支部的补助</t>
  </si>
  <si>
    <t>221</t>
  </si>
  <si>
    <t>201</t>
  </si>
  <si>
    <t>20</t>
  </si>
  <si>
    <t>02</t>
  </si>
  <si>
    <t>03</t>
  </si>
  <si>
    <t>08</t>
  </si>
  <si>
    <t>信访事务</t>
  </si>
  <si>
    <t xml:space="preserve"> 一般公共服务支出</t>
  </si>
  <si>
    <t xml:space="preserve"> 教育支出</t>
  </si>
  <si>
    <t xml:space="preserve"> 社会保障和就业支出</t>
  </si>
  <si>
    <t xml:space="preserve"> 卫生健康支出</t>
  </si>
  <si>
    <t xml:space="preserve"> 城乡社区支出</t>
  </si>
  <si>
    <t xml:space="preserve"> 农林水支出</t>
  </si>
  <si>
    <t xml:space="preserve"> 住房保障支出</t>
  </si>
  <si>
    <t>501</t>
  </si>
  <si>
    <t>502</t>
  </si>
  <si>
    <t>502</t>
  </si>
  <si>
    <t>01</t>
  </si>
  <si>
    <t>505</t>
  </si>
  <si>
    <t>509</t>
  </si>
  <si>
    <t>05</t>
  </si>
  <si>
    <t>509</t>
  </si>
  <si>
    <t>99</t>
  </si>
  <si>
    <t>705101</t>
  </si>
  <si>
    <t>06</t>
  </si>
  <si>
    <t xml:space="preserve"> 江油市青莲镇人民政府</t>
  </si>
  <si>
    <t xml:space="preserve">    工资福利支出</t>
  </si>
  <si>
    <t>301</t>
  </si>
  <si>
    <t xml:space="preserve">      基本工资</t>
  </si>
  <si>
    <t xml:space="preserve">      津贴补贴</t>
  </si>
  <si>
    <t xml:space="preserve">      机关事业单位基本养老保险缴费</t>
  </si>
  <si>
    <t>10</t>
  </si>
  <si>
    <t xml:space="preserve">      职工基本医疗保险缴费</t>
  </si>
  <si>
    <t>13</t>
  </si>
  <si>
    <t xml:space="preserve">      住房公积金</t>
  </si>
  <si>
    <t xml:space="preserve">    商品和服务支出</t>
  </si>
  <si>
    <t>302</t>
  </si>
  <si>
    <t xml:space="preserve">      办公费</t>
  </si>
  <si>
    <t xml:space="preserve">      水费</t>
  </si>
  <si>
    <t xml:space="preserve">      电费</t>
  </si>
  <si>
    <t xml:space="preserve">      邮电费</t>
  </si>
  <si>
    <t>09</t>
  </si>
  <si>
    <t xml:space="preserve">      物业管理费</t>
  </si>
  <si>
    <t xml:space="preserve">      差旅费</t>
  </si>
  <si>
    <t>15</t>
  </si>
  <si>
    <t xml:space="preserve">      会议费</t>
  </si>
  <si>
    <t>16</t>
  </si>
  <si>
    <t xml:space="preserve">      培训费</t>
  </si>
  <si>
    <t>17</t>
  </si>
  <si>
    <t xml:space="preserve">      公务接待费</t>
  </si>
  <si>
    <t>28</t>
  </si>
  <si>
    <t xml:space="preserve">      工会经费</t>
  </si>
  <si>
    <t>29</t>
  </si>
  <si>
    <t xml:space="preserve">      福利费</t>
  </si>
  <si>
    <t xml:space="preserve">      公务用车运行维护费</t>
  </si>
  <si>
    <t xml:space="preserve">      其他商品和服务支出</t>
  </si>
  <si>
    <t xml:space="preserve">    对个人和家庭的补助</t>
  </si>
  <si>
    <t>303</t>
  </si>
  <si>
    <t>一般公共服务支出</t>
  </si>
  <si>
    <t>教育支出</t>
  </si>
  <si>
    <t>社会保障和就业支出</t>
  </si>
  <si>
    <t>卫生健康支出</t>
  </si>
  <si>
    <t>城乡社区支出</t>
  </si>
  <si>
    <t>农林水支出</t>
  </si>
  <si>
    <t>住房保障支出</t>
  </si>
  <si>
    <t xml:space="preserve">  人大事务</t>
  </si>
  <si>
    <t xml:space="preserve">    一般行政管理事务</t>
  </si>
  <si>
    <t xml:space="preserve">  政协事务</t>
  </si>
  <si>
    <t xml:space="preserve">    行政运行</t>
  </si>
  <si>
    <t xml:space="preserve">  政府办公厅（室）及相关机构事务</t>
  </si>
  <si>
    <t xml:space="preserve">    信访事务</t>
  </si>
  <si>
    <t xml:space="preserve">    其他政府办公厅（室）及相关机构事务支出</t>
  </si>
  <si>
    <t xml:space="preserve">  纪检监察事务</t>
  </si>
  <si>
    <t xml:space="preserve">  党委办公厅（室）及相关机构事务</t>
  </si>
  <si>
    <t xml:space="preserve">  进修及培训</t>
  </si>
  <si>
    <t xml:space="preserve">    培训支出</t>
  </si>
  <si>
    <t xml:space="preserve">  行政事业单位离退休</t>
  </si>
  <si>
    <t xml:space="preserve">    归口管理的行政单位离退休</t>
  </si>
  <si>
    <t xml:space="preserve">    事业单位离退休</t>
  </si>
  <si>
    <t xml:space="preserve">    机关事业单位基本养老保险缴费支出</t>
  </si>
  <si>
    <t xml:space="preserve">  抚恤</t>
  </si>
  <si>
    <t xml:space="preserve">    死亡抚恤</t>
  </si>
  <si>
    <t xml:space="preserve">    在乡复员、退伍军人生活补助</t>
  </si>
  <si>
    <t xml:space="preserve">    农村籍退役士兵老年生活补助</t>
  </si>
  <si>
    <t xml:space="preserve">  特困人员救助供养</t>
  </si>
  <si>
    <t xml:space="preserve">    农村特困人员救助供养</t>
  </si>
  <si>
    <t xml:space="preserve">  其他生活救助</t>
  </si>
  <si>
    <t xml:space="preserve">    其他农村生活救助</t>
  </si>
  <si>
    <t xml:space="preserve">  行政事业单位医疗</t>
  </si>
  <si>
    <t xml:space="preserve">    行政单位医疗</t>
  </si>
  <si>
    <t xml:space="preserve">    事业单位医疗</t>
  </si>
  <si>
    <t xml:space="preserve">  城乡社区管理事务</t>
  </si>
  <si>
    <t xml:space="preserve">    其他城乡社区管理事务支出</t>
  </si>
  <si>
    <t xml:space="preserve">  城乡社区环境卫生</t>
  </si>
  <si>
    <t xml:space="preserve">    城乡社区环境卫生</t>
  </si>
  <si>
    <t xml:space="preserve">  农业</t>
  </si>
  <si>
    <t xml:space="preserve">    事业运行</t>
  </si>
  <si>
    <t xml:space="preserve">    其他农业支出</t>
  </si>
  <si>
    <t xml:space="preserve">  林业和草原</t>
  </si>
  <si>
    <t xml:space="preserve">    其他林业支出</t>
  </si>
  <si>
    <t xml:space="preserve">  农村综合改革</t>
  </si>
  <si>
    <t xml:space="preserve">    对村民委员会和村党支部的补助</t>
  </si>
  <si>
    <t xml:space="preserve">  住房改革支出</t>
  </si>
  <si>
    <t xml:space="preserve">    住房公积金</t>
  </si>
  <si>
    <t>合计</t>
  </si>
  <si>
    <t xml:space="preserve"> 机关工资福利支出</t>
  </si>
  <si>
    <t xml:space="preserve">  工资奖金津补贴</t>
  </si>
  <si>
    <t xml:space="preserve">  社会保障缴费</t>
  </si>
  <si>
    <t xml:space="preserve">  住房公积金</t>
  </si>
  <si>
    <t xml:space="preserve">  办公经费</t>
  </si>
  <si>
    <t xml:space="preserve"> 机关商品和服务支出</t>
  </si>
  <si>
    <t xml:space="preserve">  会议费</t>
  </si>
  <si>
    <t xml:space="preserve">  培训费</t>
  </si>
  <si>
    <t xml:space="preserve">  公务接待费</t>
  </si>
  <si>
    <t xml:space="preserve">  公务用车运行维护费</t>
  </si>
  <si>
    <t xml:space="preserve">  其他商品和服务支出</t>
  </si>
  <si>
    <t xml:space="preserve">  工资福利支出</t>
  </si>
  <si>
    <t xml:space="preserve"> 对事业单位经常性补助</t>
  </si>
  <si>
    <t xml:space="preserve">  商品和服务支出</t>
  </si>
  <si>
    <t xml:space="preserve"> 对个人和家庭的补助</t>
  </si>
  <si>
    <t xml:space="preserve">  社会福利和救助</t>
  </si>
  <si>
    <t xml:space="preserve">  离退休费</t>
  </si>
  <si>
    <t xml:space="preserve">  其他对个人和家庭补助</t>
  </si>
  <si>
    <t>07</t>
  </si>
  <si>
    <t xml:space="preserve">      绩效工资</t>
  </si>
  <si>
    <t>12</t>
  </si>
  <si>
    <t xml:space="preserve">      其他社会保障缴费</t>
  </si>
  <si>
    <t xml:space="preserve">    退休费</t>
  </si>
  <si>
    <t xml:space="preserve">    生活补助</t>
  </si>
  <si>
    <t>09</t>
  </si>
  <si>
    <t xml:space="preserve">    奖励金</t>
  </si>
  <si>
    <t xml:space="preserve">    其他对个人和家庭的补助</t>
  </si>
  <si>
    <t>201</t>
  </si>
  <si>
    <t>01</t>
  </si>
  <si>
    <t>02</t>
  </si>
  <si>
    <t>70501</t>
  </si>
  <si>
    <t>02</t>
  </si>
  <si>
    <t>03</t>
  </si>
  <si>
    <t>08</t>
  </si>
  <si>
    <t>11</t>
  </si>
  <si>
    <t>31</t>
  </si>
  <si>
    <t>党建工作经费</t>
  </si>
  <si>
    <t xml:space="preserve"> 一般行政管理事务</t>
  </si>
  <si>
    <t xml:space="preserve">  人大及人大代表工作站工作经费</t>
  </si>
  <si>
    <t xml:space="preserve">  政协工作委员会经费</t>
  </si>
  <si>
    <t xml:space="preserve">  便民服务中心运行经费</t>
  </si>
  <si>
    <t xml:space="preserve">  平安创建经费</t>
  </si>
  <si>
    <t xml:space="preserve">  扶贫工作经费</t>
  </si>
  <si>
    <t xml:space="preserve">  河长制工作经费</t>
  </si>
  <si>
    <t xml:space="preserve">  武装工作经费</t>
  </si>
  <si>
    <t xml:space="preserve">  食品、药品监督检查工作经费</t>
  </si>
  <si>
    <t xml:space="preserve">  招商引资专项资金</t>
  </si>
  <si>
    <t>201</t>
  </si>
  <si>
    <t xml:space="preserve">  场镇设施运行经费（含诗歌小镇）</t>
  </si>
  <si>
    <t xml:space="preserve">  综合服务工作专项业务经费</t>
  </si>
  <si>
    <t xml:space="preserve">  机关服务支出</t>
  </si>
  <si>
    <t xml:space="preserve">  信访维稳专项资金</t>
  </si>
  <si>
    <t xml:space="preserve">  纪检监察工作经费</t>
  </si>
  <si>
    <t xml:space="preserve">  党建工作经费</t>
  </si>
  <si>
    <t>208</t>
  </si>
  <si>
    <t>三红三属抚恤金</t>
  </si>
  <si>
    <t>06</t>
  </si>
  <si>
    <t>21</t>
  </si>
  <si>
    <t>农村五保人员救济金</t>
  </si>
  <si>
    <t>25</t>
  </si>
  <si>
    <t>精简定救人员补助</t>
  </si>
  <si>
    <t>212</t>
  </si>
  <si>
    <t>05</t>
  </si>
  <si>
    <t>城乡环境综合整治经费</t>
  </si>
  <si>
    <t>死亡抚恤</t>
  </si>
  <si>
    <t>在乡复员、退伍军人生活补助</t>
  </si>
  <si>
    <t>优抚对象生活补助</t>
  </si>
  <si>
    <t>农村特困人员救助供养支出</t>
  </si>
  <si>
    <t>其他农村生活救助</t>
  </si>
  <si>
    <t>城乡社区环境卫生</t>
  </si>
  <si>
    <t>705101</t>
  </si>
  <si>
    <t>江油市青莲镇人民政府</t>
  </si>
  <si>
    <t>确保青莲镇2019年党建工作顺利开展</t>
  </si>
  <si>
    <t>制作党建宣传海报、党委中心组学习、培训入党积极分子、发展中共党员等</t>
  </si>
  <si>
    <t>对工作的促进作用</t>
  </si>
  <si>
    <t>加强党建宣传及阵地建设，使老百姓更认可党的领导、坚定跟党走的决心，培训入党积极分子，发展中共党员，为党组织增添新鲜血液，增加党组织的活力。通过警示教育协助党员干部筑牢“防腐墙”。</t>
  </si>
  <si>
    <t>党建管理部门满意度</t>
  </si>
  <si>
    <t>≥100%</t>
  </si>
  <si>
    <t>党建工作完成质量</t>
  </si>
  <si>
    <t>良好</t>
  </si>
  <si>
    <t>对党建工作的促进作用</t>
  </si>
  <si>
    <t>确保党建工作顺利完成</t>
  </si>
  <si>
    <t>完成时间</t>
  </si>
  <si>
    <t>2019年12月前</t>
  </si>
  <si>
    <t>确保青莲镇2019年人大及人大代表工作站工作顺利完成</t>
  </si>
  <si>
    <t>召开人大会议、订阅人大学习资料、代表学习培训、视察、座谈及相关的会议会务等</t>
  </si>
  <si>
    <t>切实保障青莲人大代表履职和青莲镇人大代表工作站开展工作的需要。</t>
  </si>
  <si>
    <t>管理部门满意度</t>
  </si>
  <si>
    <t>≥95%</t>
  </si>
  <si>
    <t>人大及人大代表工作站工作完成质量</t>
  </si>
  <si>
    <t>2019年12月底前完成</t>
  </si>
  <si>
    <t>确保青莲镇2019年纪检监察工作顺利完成</t>
  </si>
  <si>
    <t>召开纪检会议、办理纪检案件、开展党员干部警示性教育等方面的支出</t>
  </si>
  <si>
    <t>强化纪律，从严治党，规范党员行为，防治党员干部腐化堕落。</t>
  </si>
  <si>
    <t>纪检监察工作完成质量</t>
  </si>
  <si>
    <t>纪检监察工作</t>
  </si>
  <si>
    <t>可持续发展</t>
  </si>
  <si>
    <t>纪检监察工作完成时间</t>
  </si>
  <si>
    <t>确保青莲镇2019年便民服务中心正常运行。</t>
  </si>
  <si>
    <t>2019年添置办公桌椅、电脑等必要的办公用品、打字复印费及印刷便民服务宣传册等</t>
  </si>
  <si>
    <t>坚持以务实为民、便民高效为宗旨，以优化服务为核心，方便快捷地满足了群从的需求。</t>
  </si>
  <si>
    <t>受益群体满意度</t>
  </si>
  <si>
    <t>≥96%</t>
  </si>
  <si>
    <t>便民服务中心运行经费完成质量</t>
  </si>
  <si>
    <t>确保青莲镇社会稳定、治安状况良好、百姓安居乐业。</t>
  </si>
  <si>
    <t>召开安全生产会议、制作法制宣传标语、专栏，发放宣传单、手册，打字复印费。</t>
  </si>
  <si>
    <t>社会稳定、治安次序良好、百姓安居乐业</t>
  </si>
  <si>
    <t>平安创建受益者满意度</t>
  </si>
  <si>
    <t>平安状况</t>
  </si>
  <si>
    <t>确保青莲镇2019年扶贫工作正常有序开展。</t>
  </si>
  <si>
    <t>2019年扶贫工作打字复印费、宣传费等</t>
  </si>
  <si>
    <t>确保青莲镇2019年扶贫工作正常有序开展</t>
  </si>
  <si>
    <t>扶贫工作</t>
  </si>
  <si>
    <t>建立生态环境保护机制，提高生态环境开发利用，给青莲镇群众营造一个干净整洁的生活环境。</t>
  </si>
  <si>
    <t>青莲镇场镇及所有公共区域清扫保洁费</t>
  </si>
  <si>
    <t>确保经济发展与环境保护得到和谐共同发展</t>
  </si>
  <si>
    <t>收益群体满意度</t>
  </si>
  <si>
    <t>青莲镇城乡环境</t>
  </si>
  <si>
    <t>干净、整洁表</t>
  </si>
  <si>
    <t>建立长效、稳定的河流保护管理投入机制。</t>
  </si>
  <si>
    <t>购置电脑、打印机、桌椅等办公用品、印制宣传材料、制作河长制公示牌、界桩</t>
  </si>
  <si>
    <t>河长制工作</t>
  </si>
  <si>
    <t>完时间</t>
  </si>
  <si>
    <t>完成民兵点验、整组、应急分队建设，兵役登记、征集新兵等工作</t>
  </si>
  <si>
    <t>制作宣传画10幅，发放宣传手册350份，购买迷彩作训费30套，完成民兵点验、整组、应急分队建设，兵役登记，征集新兵等劳务费、办公费</t>
  </si>
  <si>
    <t>2019年青莲镇武装工作顺利进行，完成上级下达的目标任务</t>
  </si>
  <si>
    <t>武装工作</t>
  </si>
  <si>
    <t>圆满完成上级下达任务</t>
  </si>
  <si>
    <t>2019年11月前</t>
  </si>
  <si>
    <t>保证食品、药品的安全，切实维护人民群众的身心健康。</t>
  </si>
  <si>
    <t>开展宣传教育活动、制作宣传画，张贴标语、举办食品药品从业人员的培训等</t>
  </si>
  <si>
    <t>食品、药品经营秩序良好，切实维护人民群众的身心健康。</t>
  </si>
  <si>
    <t>食品、药品经营秩序</t>
  </si>
  <si>
    <t>预防化解矛盾纠纷，切实维护社会稳定。</t>
  </si>
  <si>
    <t>信访维稳接访产生的专项差旅费、办公费、宣传费等</t>
  </si>
  <si>
    <t>信访维稳工作</t>
  </si>
  <si>
    <t>社会稳定，秩序良好</t>
  </si>
  <si>
    <t>进一步加强青莲镇招商引资工作，确保2019年招商引资工作圆满完成任务。</t>
  </si>
  <si>
    <t>招商引资工作产生的各项差旅费、办公费、宣传费等</t>
  </si>
  <si>
    <t>招商引资工作</t>
  </si>
  <si>
    <t>进一步加强青莲镇招商引资工作,促进青莲镇经济发展</t>
  </si>
  <si>
    <t>圆满完成目标任务</t>
  </si>
  <si>
    <t>确保青莲镇场镇公共设施正常运行，场镇秩序良好。</t>
  </si>
  <si>
    <t>青莲镇场镇公共设施产生的电费、维护费及秩序维护管理费等</t>
  </si>
  <si>
    <t>场镇设施运行经费</t>
  </si>
  <si>
    <t>场镇公共设施</t>
  </si>
  <si>
    <t>正常运行</t>
  </si>
  <si>
    <t>确保青莲镇政府各项服务工作顺利开展，切实让百姓满意。</t>
  </si>
  <si>
    <t>综合服务工作所必需的办公费、差旅费等</t>
  </si>
  <si>
    <t>综合服务工作</t>
  </si>
  <si>
    <t>顺利开展</t>
  </si>
  <si>
    <t>确保青莲镇2019年政协工作顺利完成</t>
  </si>
  <si>
    <t>购买办公用品、打字复印费及订阅必要的报刊、杂志和印发相关的学习资料等</t>
  </si>
  <si>
    <t>政协工作</t>
  </si>
  <si>
    <t>切实保障青莲政协开展工作的需要。</t>
  </si>
  <si>
    <t>管理部门满意度
管理部门满意度</t>
  </si>
  <si>
    <t>顺利进行</t>
  </si>
  <si>
    <t>2019年机关办公室维修费；2019年机关办公用品费用及其他费用，保障机关正常运行。</t>
  </si>
  <si>
    <t>机关服务工作所必需的办公费、差旅费、劳务费等</t>
  </si>
  <si>
    <t>机关服务工作</t>
  </si>
  <si>
    <t>人大及人大代表工作站工作经费</t>
  </si>
  <si>
    <t>纪检监察工作经费</t>
  </si>
  <si>
    <t>便民服务中心运行经费</t>
  </si>
  <si>
    <t>平安创建经费</t>
  </si>
  <si>
    <t>扶贫工作经费</t>
  </si>
  <si>
    <t>城乡环境综合整治经费</t>
  </si>
  <si>
    <t>河长制工作经费</t>
  </si>
  <si>
    <t>武装工作经费</t>
  </si>
  <si>
    <t>食品、药品监督检查工作经费</t>
  </si>
  <si>
    <t>信访维稳专项资金</t>
  </si>
  <si>
    <t>招商引资专项资金</t>
  </si>
  <si>
    <t>场镇设施运行经费（含诗歌小镇）</t>
  </si>
  <si>
    <t>综合服务工作专项业务经费</t>
  </si>
  <si>
    <t>政协工作委员会经费</t>
  </si>
  <si>
    <t>机关服务支出</t>
  </si>
  <si>
    <t>705101-江油市青莲镇人民政府机关</t>
  </si>
  <si>
    <t>报送日期：2019 年 3月 20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</si>
</sst>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 numFmtId="179" formatCode="0.00_);[Red]\(0.00\)"/>
    <numFmt numFmtId="180" formatCode="#,##0.00_ "/>
    <numFmt numFmtId="181" formatCode="0.0"/>
    <numFmt numFmtId="182" formatCode="0.0_ "/>
    <numFmt numFmtId="183" formatCode="0.00_ "/>
    <numFmt numFmtId="184" formatCode="yyyy/mm/dd"/>
  </numFmts>
  <fonts count="45">
    <font>
      <sz val="12"/>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0"/>
    </font>
    <font>
      <b/>
      <sz val="36"/>
      <name val="黑体"/>
      <family val="0"/>
    </font>
    <font>
      <b/>
      <sz val="48"/>
      <name val="宋体"/>
      <family val="0"/>
    </font>
    <font>
      <sz val="18"/>
      <name val="宋体"/>
      <family val="0"/>
    </font>
    <font>
      <sz val="11"/>
      <color indexed="17"/>
      <name val="宋体"/>
      <family val="0"/>
    </font>
    <font>
      <b/>
      <sz val="11"/>
      <color indexed="62"/>
      <name val="宋体"/>
      <family val="0"/>
    </font>
    <font>
      <b/>
      <sz val="15"/>
      <color indexed="62"/>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b/>
      <sz val="11"/>
      <color indexed="53"/>
      <name val="宋体"/>
      <family val="0"/>
    </font>
    <font>
      <sz val="11"/>
      <color indexed="10"/>
      <name val="宋体"/>
      <family val="0"/>
    </font>
    <font>
      <b/>
      <sz val="11"/>
      <color indexed="9"/>
      <name val="宋体"/>
      <family val="0"/>
    </font>
    <font>
      <u val="single"/>
      <sz val="11"/>
      <color indexed="12"/>
      <name val="宋体"/>
      <family val="0"/>
    </font>
    <font>
      <sz val="11"/>
      <color indexed="19"/>
      <name val="宋体"/>
      <family val="0"/>
    </font>
    <font>
      <u val="single"/>
      <sz val="11"/>
      <color indexed="20"/>
      <name val="宋体"/>
      <family val="0"/>
    </font>
    <font>
      <sz val="11"/>
      <color indexed="53"/>
      <name val="宋体"/>
      <family val="0"/>
    </font>
    <font>
      <b/>
      <sz val="13"/>
      <color indexed="62"/>
      <name val="宋体"/>
      <family val="0"/>
    </font>
    <font>
      <i/>
      <sz val="11"/>
      <color indexed="23"/>
      <name val="宋体"/>
      <family val="0"/>
    </font>
    <font>
      <b/>
      <sz val="18"/>
      <color indexed="62"/>
      <name val="宋体"/>
      <family val="0"/>
    </font>
    <font>
      <b/>
      <sz val="11"/>
      <color indexed="8"/>
      <name val="宋体"/>
      <family val="0"/>
    </font>
    <font>
      <b/>
      <sz val="11"/>
      <color indexed="63"/>
      <name val="宋体"/>
      <family val="0"/>
    </font>
    <font>
      <sz val="10"/>
      <name val="Arial"/>
      <family val="2"/>
    </font>
    <font>
      <sz val="10"/>
      <name val="新宋体"/>
      <family val="3"/>
    </font>
    <font>
      <sz val="10"/>
      <color indexed="8"/>
      <name val="新宋体"/>
      <family val="3"/>
    </font>
    <font>
      <sz val="9"/>
      <color indexed="8"/>
      <name val="微软雅黑"/>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bottom>
        <color indexed="63"/>
      </bottom>
    </border>
    <border>
      <left style="thin"/>
      <right>
        <color indexed="63"/>
      </right>
      <top/>
      <bottom>
        <color indexed="63"/>
      </bottom>
    </border>
    <border>
      <left/>
      <right>
        <color indexed="63"/>
      </right>
      <top/>
      <bottom style="thin"/>
    </border>
    <border>
      <left>
        <color indexed="63"/>
      </left>
      <right style="thin"/>
      <top/>
      <bottom>
        <color indexed="63"/>
      </bottom>
    </border>
    <border>
      <left>
        <color indexed="63"/>
      </left>
      <right style="thin"/>
      <top style="thin"/>
      <bottom>
        <color indexed="63"/>
      </bottom>
    </border>
    <border>
      <left style="thin"/>
      <right style="thin"/>
      <top/>
      <bottom style="thin"/>
    </border>
    <border>
      <left>
        <color indexed="63"/>
      </left>
      <right>
        <color indexed="63"/>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right style="thin"/>
      <top/>
      <bottom style="thin"/>
    </border>
    <border>
      <left style="thin"/>
      <right>
        <color indexed="63"/>
      </right>
      <top/>
      <bottom style="thin"/>
    </border>
    <border>
      <left>
        <color indexed="63"/>
      </left>
      <right>
        <color indexed="63"/>
      </right>
      <top style="thin"/>
      <bottom/>
    </border>
    <border>
      <left>
        <color indexed="63"/>
      </left>
      <right>
        <color indexed="63"/>
      </right>
      <top style="thin">
        <color indexed="8"/>
      </top>
      <bottom style="thin">
        <color indexed="8"/>
      </bottom>
    </border>
    <border>
      <left>
        <color indexed="63"/>
      </left>
      <right style="thin"/>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4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24" fillId="0" borderId="1" applyNumberFormat="0" applyFill="0" applyAlignment="0" applyProtection="0"/>
    <xf numFmtId="0" fontId="36"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10" borderId="0" applyNumberFormat="0" applyBorder="0" applyAlignment="0" applyProtection="0"/>
    <xf numFmtId="0" fontId="32" fillId="0" borderId="0" applyNumberFormat="0" applyFill="0" applyBorder="0" applyAlignment="0" applyProtection="0"/>
    <xf numFmtId="0" fontId="22" fillId="6"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1" borderId="5" applyNumberFormat="0" applyAlignment="0" applyProtection="0"/>
    <xf numFmtId="0" fontId="31" fillId="12" borderId="6" applyNumberFormat="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33" fillId="17" borderId="0" applyNumberFormat="0" applyBorder="0" applyAlignment="0" applyProtection="0"/>
    <xf numFmtId="0" fontId="40" fillId="11" borderId="8" applyNumberFormat="0" applyAlignment="0" applyProtection="0"/>
    <xf numFmtId="0" fontId="28" fillId="5" borderId="5" applyNumberFormat="0" applyAlignment="0" applyProtection="0"/>
    <xf numFmtId="0" fontId="34" fillId="0" borderId="0" applyNumberFormat="0" applyFill="0" applyBorder="0" applyAlignment="0" applyProtection="0"/>
    <xf numFmtId="0" fontId="0" fillId="3" borderId="9" applyNumberFormat="0" applyFont="0" applyAlignment="0" applyProtection="0"/>
  </cellStyleXfs>
  <cellXfs count="322">
    <xf numFmtId="0" fontId="0" fillId="0" borderId="0" xfId="0" applyAlignment="1">
      <alignment/>
    </xf>
    <xf numFmtId="1" fontId="1" fillId="0" borderId="0" xfId="0" applyNumberFormat="1" applyFont="1" applyFill="1" applyAlignment="1">
      <alignment/>
    </xf>
    <xf numFmtId="0" fontId="0" fillId="11" borderId="10" xfId="0" applyNumberFormat="1" applyFont="1" applyFill="1" applyBorder="1" applyAlignment="1">
      <alignment horizontal="right" vertical="center" wrapText="1"/>
    </xf>
    <xf numFmtId="0" fontId="4" fillId="11" borderId="11" xfId="0" applyNumberFormat="1" applyFont="1" applyFill="1" applyBorder="1" applyAlignment="1">
      <alignment horizontal="center" vertical="center" wrapText="1"/>
    </xf>
    <xf numFmtId="0" fontId="4" fillId="11" borderId="11" xfId="0" applyNumberFormat="1" applyFont="1" applyFill="1" applyBorder="1" applyAlignment="1">
      <alignment horizontal="center" vertical="center"/>
    </xf>
    <xf numFmtId="1" fontId="0" fillId="0" borderId="0" xfId="0" applyNumberFormat="1" applyFill="1" applyAlignment="1">
      <alignment/>
    </xf>
    <xf numFmtId="0" fontId="5" fillId="0" borderId="0" xfId="0" applyNumberFormat="1" applyFont="1" applyFill="1" applyAlignment="1">
      <alignment/>
    </xf>
    <xf numFmtId="0" fontId="5" fillId="11" borderId="0" xfId="0" applyNumberFormat="1" applyFont="1" applyFill="1" applyAlignment="1">
      <alignment/>
    </xf>
    <xf numFmtId="0" fontId="5" fillId="11" borderId="0" xfId="0" applyNumberFormat="1" applyFont="1" applyFill="1" applyAlignment="1">
      <alignment horizontal="right" vertical="center"/>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5" fillId="0" borderId="13" xfId="0" applyNumberFormat="1" applyFont="1" applyFill="1" applyBorder="1" applyAlignment="1">
      <alignment horizontal="centerContinuous" vertical="center"/>
    </xf>
    <xf numFmtId="0" fontId="5" fillId="0" borderId="14" xfId="0" applyNumberFormat="1" applyFont="1" applyFill="1" applyBorder="1" applyAlignment="1">
      <alignment horizontal="centerContinuous" vertical="center"/>
    </xf>
    <xf numFmtId="0" fontId="5" fillId="0" borderId="15"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1" fontId="5" fillId="0" borderId="17"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 vertical="center" wrapText="1"/>
      <protection/>
    </xf>
    <xf numFmtId="0" fontId="5" fillId="11"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vertical="center" wrapText="1"/>
      <protection/>
    </xf>
    <xf numFmtId="176" fontId="5" fillId="0" borderId="16" xfId="0" applyNumberFormat="1" applyFont="1" applyFill="1" applyBorder="1" applyAlignment="1" applyProtection="1">
      <alignment vertical="center" wrapText="1"/>
      <protection/>
    </xf>
    <xf numFmtId="176" fontId="5" fillId="0" borderId="20" xfId="0" applyNumberFormat="1" applyFont="1" applyFill="1" applyBorder="1" applyAlignment="1" applyProtection="1">
      <alignment vertical="center" wrapText="1"/>
      <protection/>
    </xf>
    <xf numFmtId="0" fontId="5" fillId="11"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7" fillId="11" borderId="0" xfId="0" applyNumberFormat="1" applyFont="1" applyFill="1" applyAlignment="1" applyProtection="1">
      <alignment vertical="center" wrapText="1"/>
      <protection/>
    </xf>
    <xf numFmtId="0" fontId="8" fillId="11" borderId="0" xfId="0" applyNumberFormat="1" applyFont="1" applyFill="1" applyAlignment="1" applyProtection="1">
      <alignment vertical="center" wrapText="1"/>
      <protection/>
    </xf>
    <xf numFmtId="0" fontId="1" fillId="11" borderId="0" xfId="0" applyNumberFormat="1" applyFont="1" applyFill="1" applyAlignment="1">
      <alignment/>
    </xf>
    <xf numFmtId="0" fontId="9" fillId="11" borderId="0" xfId="0" applyNumberFormat="1" applyFont="1" applyFill="1" applyAlignment="1">
      <alignment/>
    </xf>
    <xf numFmtId="0" fontId="5" fillId="11" borderId="0" xfId="0" applyNumberFormat="1" applyFont="1" applyFill="1" applyAlignment="1" applyProtection="1">
      <alignment vertical="center"/>
      <protection/>
    </xf>
    <xf numFmtId="1" fontId="0" fillId="0" borderId="0" xfId="0" applyNumberFormat="1" applyFill="1" applyBorder="1" applyAlignment="1">
      <alignment/>
    </xf>
    <xf numFmtId="0" fontId="1" fillId="11" borderId="0" xfId="0" applyNumberFormat="1" applyFont="1" applyFill="1" applyBorder="1" applyAlignment="1">
      <alignment/>
    </xf>
    <xf numFmtId="0" fontId="1" fillId="0" borderId="0" xfId="0" applyNumberFormat="1" applyFont="1" applyFill="1" applyAlignment="1">
      <alignment/>
    </xf>
    <xf numFmtId="0" fontId="5" fillId="0" borderId="0" xfId="0" applyNumberFormat="1" applyFont="1" applyFill="1" applyAlignment="1" applyProtection="1">
      <alignment vertical="center" wrapText="1"/>
      <protection/>
    </xf>
    <xf numFmtId="1" fontId="4"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5" fillId="0" borderId="0" xfId="0" applyNumberFormat="1" applyFont="1" applyFill="1" applyAlignment="1">
      <alignment/>
    </xf>
    <xf numFmtId="0" fontId="5" fillId="0" borderId="21"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2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vertical="center" wrapText="1"/>
      <protection/>
    </xf>
    <xf numFmtId="0" fontId="10" fillId="0" borderId="16" xfId="0" applyNumberFormat="1" applyFont="1" applyFill="1" applyBorder="1" applyAlignment="1">
      <alignment/>
    </xf>
    <xf numFmtId="0" fontId="11" fillId="0" borderId="16" xfId="0" applyNumberFormat="1" applyFont="1" applyFill="1" applyBorder="1" applyAlignment="1">
      <alignment horizontal="centerContinuous" vertical="center"/>
    </xf>
    <xf numFmtId="1" fontId="12" fillId="0" borderId="16" xfId="0" applyNumberFormat="1" applyFont="1" applyFill="1" applyBorder="1" applyAlignment="1">
      <alignment/>
    </xf>
    <xf numFmtId="0" fontId="11" fillId="0" borderId="16" xfId="0" applyNumberFormat="1" applyFont="1" applyFill="1" applyBorder="1" applyAlignment="1">
      <alignment/>
    </xf>
    <xf numFmtId="0" fontId="10"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1" fontId="12" fillId="0" borderId="16" xfId="0" applyNumberFormat="1" applyFont="1" applyFill="1" applyBorder="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12" fillId="0" borderId="0" xfId="0" applyNumberFormat="1" applyFont="1" applyFill="1" applyAlignment="1">
      <alignment/>
    </xf>
    <xf numFmtId="1" fontId="5" fillId="0" borderId="0" xfId="0" applyNumberFormat="1" applyFont="1" applyFill="1" applyAlignment="1">
      <alignment vertical="center"/>
    </xf>
    <xf numFmtId="1" fontId="14" fillId="0" borderId="0" xfId="0" applyNumberFormat="1" applyFont="1" applyFill="1" applyAlignment="1">
      <alignment/>
    </xf>
    <xf numFmtId="176" fontId="5" fillId="0" borderId="17" xfId="0" applyNumberFormat="1" applyFont="1" applyFill="1" applyBorder="1" applyAlignment="1" applyProtection="1">
      <alignment vertical="center" wrapText="1"/>
      <protection/>
    </xf>
    <xf numFmtId="176" fontId="5" fillId="0" borderId="23" xfId="0" applyNumberFormat="1" applyFont="1" applyFill="1" applyBorder="1" applyAlignment="1" applyProtection="1">
      <alignment vertical="center" wrapText="1"/>
      <protection/>
    </xf>
    <xf numFmtId="49" fontId="5" fillId="0" borderId="21" xfId="0" applyNumberFormat="1" applyFont="1" applyFill="1" applyBorder="1" applyAlignment="1" applyProtection="1">
      <alignment vertical="center" wrapText="1"/>
      <protection/>
    </xf>
    <xf numFmtId="0" fontId="3" fillId="0" borderId="0" xfId="0" applyNumberFormat="1" applyFont="1" applyFill="1" applyAlignment="1">
      <alignment/>
    </xf>
    <xf numFmtId="0" fontId="5" fillId="0" borderId="0" xfId="0" applyNumberFormat="1" applyFont="1" applyFill="1" applyBorder="1" applyAlignment="1" applyProtection="1">
      <alignment horizontal="left"/>
      <protection/>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49" fontId="5" fillId="0" borderId="20" xfId="0" applyNumberFormat="1" applyFont="1" applyFill="1" applyBorder="1" applyAlignment="1" applyProtection="1">
      <alignment vertical="center" wrapText="1"/>
      <protection/>
    </xf>
    <xf numFmtId="0" fontId="5" fillId="11" borderId="0" xfId="0" applyNumberFormat="1" applyFont="1" applyFill="1" applyAlignment="1">
      <alignment/>
    </xf>
    <xf numFmtId="0" fontId="3" fillId="0" borderId="12" xfId="0" applyNumberFormat="1" applyFont="1" applyFill="1" applyBorder="1" applyAlignment="1" applyProtection="1">
      <alignment horizontal="left"/>
      <protection/>
    </xf>
    <xf numFmtId="0" fontId="5" fillId="0" borderId="26" xfId="0" applyNumberFormat="1" applyFont="1" applyFill="1" applyBorder="1" applyAlignment="1" applyProtection="1">
      <alignment horizontal="left"/>
      <protection/>
    </xf>
    <xf numFmtId="0" fontId="1" fillId="11" borderId="0" xfId="0" applyNumberFormat="1" applyFont="1" applyFill="1" applyAlignment="1">
      <alignment/>
    </xf>
    <xf numFmtId="0" fontId="5" fillId="11" borderId="24" xfId="0" applyNumberFormat="1" applyFont="1" applyFill="1" applyBorder="1" applyAlignment="1">
      <alignment horizontal="center" vertical="center" wrapText="1"/>
    </xf>
    <xf numFmtId="4" fontId="5" fillId="0" borderId="17"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0" fontId="5" fillId="11" borderId="0" xfId="0" applyNumberFormat="1" applyFont="1" applyFill="1" applyAlignment="1">
      <alignment horizontal="right"/>
    </xf>
    <xf numFmtId="0" fontId="5" fillId="0" borderId="24"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11" borderId="24" xfId="0" applyNumberFormat="1" applyFont="1" applyFill="1" applyBorder="1" applyAlignment="1" applyProtection="1">
      <alignment horizontal="center" vertical="center" wrapText="1"/>
      <protection/>
    </xf>
    <xf numFmtId="0" fontId="15" fillId="11" borderId="0" xfId="0" applyNumberFormat="1" applyFont="1" applyFill="1" applyAlignment="1">
      <alignment/>
    </xf>
    <xf numFmtId="0" fontId="5" fillId="0" borderId="25"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5" fillId="0" borderId="0" xfId="0" applyNumberFormat="1" applyFont="1" applyFill="1" applyAlignment="1">
      <alignment/>
    </xf>
    <xf numFmtId="0" fontId="3" fillId="0" borderId="16" xfId="0" applyNumberFormat="1" applyFont="1" applyFill="1" applyBorder="1" applyAlignment="1">
      <alignment horizontal="centerContinuous" vertical="center"/>
    </xf>
    <xf numFmtId="0" fontId="3" fillId="0" borderId="16"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lignment vertical="center"/>
    </xf>
    <xf numFmtId="176" fontId="3" fillId="0" borderId="18" xfId="0" applyNumberFormat="1" applyFont="1" applyFill="1" applyBorder="1" applyAlignment="1" applyProtection="1">
      <alignment vertical="center" wrapText="1"/>
      <protection/>
    </xf>
    <xf numFmtId="0" fontId="3" fillId="0" borderId="23" xfId="0" applyNumberFormat="1" applyFont="1" applyFill="1" applyBorder="1" applyAlignment="1">
      <alignment vertical="center"/>
    </xf>
    <xf numFmtId="176" fontId="3" fillId="0" borderId="17" xfId="0" applyNumberFormat="1" applyFont="1" applyFill="1" applyBorder="1" applyAlignment="1">
      <alignment vertical="center" wrapText="1"/>
    </xf>
    <xf numFmtId="176" fontId="3" fillId="0" borderId="19" xfId="0" applyNumberFormat="1" applyFont="1" applyFill="1" applyBorder="1" applyAlignment="1" applyProtection="1">
      <alignment vertical="center" wrapText="1"/>
      <protection/>
    </xf>
    <xf numFmtId="176" fontId="3" fillId="0" borderId="16" xfId="0" applyNumberFormat="1" applyFont="1" applyFill="1" applyBorder="1" applyAlignment="1" applyProtection="1">
      <alignment vertical="center" wrapText="1"/>
      <protection/>
    </xf>
    <xf numFmtId="176" fontId="3" fillId="0" borderId="14" xfId="0" applyNumberFormat="1" applyFont="1" applyFill="1" applyBorder="1" applyAlignment="1" applyProtection="1">
      <alignment vertical="center" wrapText="1"/>
      <protection/>
    </xf>
    <xf numFmtId="1" fontId="3" fillId="0" borderId="16" xfId="0" applyNumberFormat="1" applyFont="1" applyFill="1" applyBorder="1" applyAlignment="1">
      <alignment vertical="center"/>
    </xf>
    <xf numFmtId="176" fontId="3" fillId="0" borderId="13" xfId="0" applyNumberFormat="1" applyFont="1" applyFill="1" applyBorder="1" applyAlignment="1" applyProtection="1">
      <alignment vertical="center" wrapText="1"/>
      <protection/>
    </xf>
    <xf numFmtId="0" fontId="3" fillId="0" borderId="16" xfId="0" applyNumberFormat="1" applyFont="1" applyFill="1" applyBorder="1" applyAlignment="1">
      <alignment vertical="center"/>
    </xf>
    <xf numFmtId="0" fontId="3" fillId="0" borderId="16" xfId="0" applyNumberFormat="1" applyFont="1" applyFill="1" applyBorder="1" applyAlignment="1">
      <alignment horizontal="center" vertical="center"/>
    </xf>
    <xf numFmtId="176" fontId="3" fillId="0" borderId="16" xfId="0" applyNumberFormat="1" applyFont="1" applyFill="1" applyBorder="1" applyAlignment="1">
      <alignment vertical="center" wrapText="1"/>
    </xf>
    <xf numFmtId="176" fontId="3" fillId="0" borderId="17" xfId="0" applyNumberFormat="1" applyFont="1" applyFill="1" applyBorder="1" applyAlignment="1" applyProtection="1">
      <alignment vertical="center" wrapText="1"/>
      <protection/>
    </xf>
    <xf numFmtId="176" fontId="3" fillId="0" borderId="16" xfId="0" applyNumberFormat="1" applyFont="1" applyFill="1" applyBorder="1" applyAlignment="1">
      <alignment horizontal="right" vertical="center" wrapText="1"/>
    </xf>
    <xf numFmtId="176" fontId="3" fillId="0" borderId="13"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0" fontId="3" fillId="11" borderId="0" xfId="0" applyNumberFormat="1" applyFont="1" applyFill="1" applyAlignment="1">
      <alignment/>
    </xf>
    <xf numFmtId="0" fontId="3" fillId="11" borderId="0" xfId="0" applyNumberFormat="1" applyFont="1" applyFill="1" applyAlignment="1">
      <alignment/>
    </xf>
    <xf numFmtId="0" fontId="3" fillId="11" borderId="16" xfId="0" applyNumberFormat="1" applyFont="1" applyFill="1" applyBorder="1" applyAlignment="1">
      <alignment horizontal="center" vertical="center" wrapText="1"/>
    </xf>
    <xf numFmtId="1" fontId="0" fillId="0" borderId="16" xfId="0" applyNumberFormat="1" applyFill="1" applyBorder="1" applyAlignment="1">
      <alignment/>
    </xf>
    <xf numFmtId="0" fontId="3" fillId="11" borderId="0" xfId="0" applyNumberFormat="1" applyFont="1" applyFill="1" applyAlignment="1">
      <alignment horizontal="right" vertical="center"/>
    </xf>
    <xf numFmtId="0" fontId="5" fillId="0" borderId="17" xfId="0" applyNumberFormat="1" applyFont="1" applyFill="1" applyBorder="1" applyAlignment="1">
      <alignment horizontal="centerContinuous" vertical="center"/>
    </xf>
    <xf numFmtId="1" fontId="0" fillId="0" borderId="16" xfId="0" applyNumberFormat="1" applyFill="1" applyBorder="1" applyAlignment="1">
      <alignment horizontal="centerContinuous" vertical="center"/>
    </xf>
    <xf numFmtId="0" fontId="15" fillId="11" borderId="0" xfId="0" applyNumberFormat="1" applyFont="1" applyFill="1" applyAlignment="1">
      <alignment/>
    </xf>
    <xf numFmtId="0" fontId="5" fillId="11" borderId="0" xfId="0" applyNumberFormat="1" applyFont="1" applyFill="1" applyAlignment="1" applyProtection="1">
      <alignment horizontal="right" vertical="center"/>
      <protection/>
    </xf>
    <xf numFmtId="1" fontId="14" fillId="0" borderId="0" xfId="0" applyNumberFormat="1" applyFont="1" applyFill="1" applyAlignment="1">
      <alignment vertical="center"/>
    </xf>
    <xf numFmtId="4" fontId="3" fillId="0" borderId="16" xfId="0" applyNumberFormat="1" applyFont="1" applyFill="1" applyBorder="1" applyAlignment="1" applyProtection="1">
      <alignment horizontal="center" vertical="center"/>
      <protection/>
    </xf>
    <xf numFmtId="1" fontId="17" fillId="0" borderId="0" xfId="0" applyNumberFormat="1" applyFont="1" applyFill="1" applyAlignment="1">
      <alignment/>
    </xf>
    <xf numFmtId="1" fontId="18" fillId="0" borderId="0" xfId="0" applyNumberFormat="1" applyFont="1" applyFill="1" applyAlignment="1">
      <alignment/>
    </xf>
    <xf numFmtId="178"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xf numFmtId="49" fontId="42" fillId="0" borderId="16" xfId="0" applyNumberFormat="1" applyFont="1" applyFill="1" applyBorder="1" applyAlignment="1" applyProtection="1">
      <alignment horizontal="center" vertical="center" wrapText="1"/>
      <protection/>
    </xf>
    <xf numFmtId="49" fontId="42" fillId="0" borderId="17" xfId="0" applyNumberFormat="1" applyFont="1" applyFill="1" applyBorder="1" applyAlignment="1" applyProtection="1">
      <alignment horizontal="center" vertical="center" wrapText="1"/>
      <protection/>
    </xf>
    <xf numFmtId="176" fontId="42" fillId="0" borderId="17" xfId="0" applyNumberFormat="1" applyFont="1" applyFill="1" applyBorder="1" applyAlignment="1" applyProtection="1">
      <alignment vertical="center" wrapText="1"/>
      <protection/>
    </xf>
    <xf numFmtId="176" fontId="42" fillId="0" borderId="16" xfId="0" applyNumberFormat="1" applyFont="1" applyFill="1" applyBorder="1" applyAlignment="1" applyProtection="1">
      <alignment vertical="center" wrapText="1"/>
      <protection/>
    </xf>
    <xf numFmtId="176" fontId="42" fillId="0" borderId="20" xfId="0" applyNumberFormat="1" applyFont="1" applyFill="1" applyBorder="1" applyAlignment="1" applyProtection="1">
      <alignment vertical="center" wrapText="1"/>
      <protection/>
    </xf>
    <xf numFmtId="1" fontId="42" fillId="0" borderId="0" xfId="0" applyNumberFormat="1" applyFont="1" applyFill="1" applyAlignment="1">
      <alignment/>
    </xf>
    <xf numFmtId="1" fontId="42" fillId="0" borderId="16" xfId="0" applyNumberFormat="1" applyFont="1" applyFill="1" applyBorder="1" applyAlignment="1">
      <alignment/>
    </xf>
    <xf numFmtId="0" fontId="42" fillId="0" borderId="16" xfId="0" applyNumberFormat="1" applyFont="1" applyFill="1" applyBorder="1" applyAlignment="1">
      <alignment vertical="center"/>
    </xf>
    <xf numFmtId="179" fontId="42" fillId="0" borderId="16" xfId="0" applyNumberFormat="1" applyFont="1" applyFill="1" applyBorder="1" applyAlignment="1">
      <alignment vertical="center"/>
    </xf>
    <xf numFmtId="1" fontId="0" fillId="0" borderId="0" xfId="0" applyNumberFormat="1" applyFill="1" applyAlignment="1">
      <alignment/>
    </xf>
    <xf numFmtId="1" fontId="0" fillId="0" borderId="0" xfId="0" applyNumberFormat="1" applyFill="1" applyAlignment="1">
      <alignment vertical="center"/>
    </xf>
    <xf numFmtId="0" fontId="5" fillId="11"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49" fontId="42" fillId="0" borderId="16" xfId="0" applyNumberFormat="1" applyFont="1" applyFill="1" applyBorder="1" applyAlignment="1" applyProtection="1">
      <alignment horizontal="left" vertical="center" wrapText="1"/>
      <protection/>
    </xf>
    <xf numFmtId="1" fontId="42" fillId="0" borderId="16" xfId="0" applyNumberFormat="1" applyFont="1" applyFill="1" applyBorder="1" applyAlignment="1">
      <alignment horizontal="left" vertical="center"/>
    </xf>
    <xf numFmtId="49" fontId="42" fillId="0" borderId="17" xfId="0" applyNumberFormat="1" applyFont="1" applyFill="1" applyBorder="1" applyAlignment="1" applyProtection="1">
      <alignment vertical="center" wrapText="1"/>
      <protection/>
    </xf>
    <xf numFmtId="1" fontId="43" fillId="0" borderId="0" xfId="0" applyNumberFormat="1" applyFont="1" applyFill="1" applyAlignment="1">
      <alignment/>
    </xf>
    <xf numFmtId="0" fontId="5" fillId="11" borderId="0" xfId="0" applyNumberFormat="1" applyFont="1" applyFill="1" applyAlignment="1">
      <alignment horizontal="center"/>
    </xf>
    <xf numFmtId="176" fontId="42" fillId="0" borderId="17" xfId="0" applyNumberFormat="1" applyFont="1" applyFill="1" applyBorder="1" applyAlignment="1" applyProtection="1">
      <alignment horizontal="center" vertical="center" wrapText="1"/>
      <protection/>
    </xf>
    <xf numFmtId="176" fontId="42" fillId="0" borderId="16" xfId="0" applyNumberFormat="1" applyFont="1" applyFill="1" applyBorder="1" applyAlignment="1" applyProtection="1">
      <alignment horizontal="center" vertical="center" wrapText="1"/>
      <protection/>
    </xf>
    <xf numFmtId="1" fontId="1" fillId="0" borderId="0" xfId="0" applyNumberFormat="1" applyFont="1" applyFill="1" applyAlignment="1">
      <alignment horizontal="center"/>
    </xf>
    <xf numFmtId="49" fontId="42" fillId="0" borderId="16" xfId="0" applyNumberFormat="1" applyFont="1" applyFill="1" applyBorder="1" applyAlignment="1">
      <alignment horizontal="center" vertical="center"/>
    </xf>
    <xf numFmtId="0" fontId="5" fillId="0" borderId="0" xfId="0" applyNumberFormat="1" applyFont="1" applyFill="1" applyAlignment="1">
      <alignment horizontal="center"/>
    </xf>
    <xf numFmtId="1" fontId="5" fillId="0" borderId="29"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0" fontId="3" fillId="0" borderId="30" xfId="0" applyNumberFormat="1" applyFont="1" applyFill="1" applyBorder="1" applyAlignment="1" applyProtection="1">
      <alignment horizontal="left"/>
      <protection/>
    </xf>
    <xf numFmtId="0" fontId="5" fillId="0" borderId="29" xfId="0" applyNumberFormat="1" applyFont="1" applyFill="1" applyBorder="1" applyAlignment="1" applyProtection="1">
      <alignment horizontal="center" vertical="center" wrapText="1"/>
      <protection/>
    </xf>
    <xf numFmtId="49" fontId="42" fillId="0" borderId="21" xfId="0" applyNumberFormat="1" applyFont="1" applyFill="1" applyBorder="1" applyAlignment="1" applyProtection="1">
      <alignment horizontal="left" vertical="center" wrapText="1"/>
      <protection/>
    </xf>
    <xf numFmtId="49" fontId="42" fillId="0" borderId="16" xfId="44" applyNumberFormat="1" applyFont="1" applyFill="1" applyBorder="1" applyAlignment="1" applyProtection="1">
      <alignment horizontal="left" vertical="center" wrapText="1"/>
      <protection/>
    </xf>
    <xf numFmtId="0" fontId="42" fillId="0" borderId="21" xfId="0" applyNumberFormat="1" applyFont="1" applyFill="1" applyBorder="1" applyAlignment="1">
      <alignment horizontal="left" vertical="center" wrapText="1"/>
    </xf>
    <xf numFmtId="0" fontId="42" fillId="0" borderId="16" xfId="0"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0" fontId="42" fillId="0" borderId="16" xfId="0" applyNumberFormat="1" applyFont="1" applyFill="1" applyBorder="1" applyAlignment="1">
      <alignment horizontal="left" vertical="center" wrapText="1"/>
    </xf>
    <xf numFmtId="49" fontId="42" fillId="0" borderId="13" xfId="44" applyNumberFormat="1" applyFont="1" applyFill="1" applyBorder="1" applyAlignment="1" applyProtection="1">
      <alignment horizontal="left" vertical="center" wrapText="1"/>
      <protection/>
    </xf>
    <xf numFmtId="0" fontId="5" fillId="11" borderId="0" xfId="0" applyNumberFormat="1" applyFont="1" applyFill="1" applyAlignment="1">
      <alignment horizontal="left"/>
    </xf>
    <xf numFmtId="0" fontId="5" fillId="0" borderId="19"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0" fontId="5" fillId="11" borderId="31" xfId="0" applyNumberFormat="1" applyFont="1" applyFill="1" applyBorder="1" applyAlignment="1" applyProtection="1">
      <alignment horizontal="center" vertical="center"/>
      <protection/>
    </xf>
    <xf numFmtId="0" fontId="5" fillId="11" borderId="32" xfId="0" applyNumberFormat="1" applyFont="1" applyFill="1" applyBorder="1" applyAlignment="1" applyProtection="1">
      <alignment horizontal="center" vertical="center"/>
      <protection/>
    </xf>
    <xf numFmtId="0" fontId="5" fillId="11" borderId="33" xfId="0" applyNumberFormat="1" applyFont="1" applyFill="1" applyBorder="1" applyAlignment="1" applyProtection="1">
      <alignment horizontal="center" vertical="center"/>
      <protection/>
    </xf>
    <xf numFmtId="0" fontId="42" fillId="0" borderId="16" xfId="0" applyFont="1" applyBorder="1" applyAlignment="1">
      <alignment horizontal="left" vertical="center" wrapText="1"/>
    </xf>
    <xf numFmtId="1" fontId="1" fillId="0" borderId="0" xfId="0" applyNumberFormat="1" applyFont="1" applyFill="1" applyAlignment="1">
      <alignment horizontal="left"/>
    </xf>
    <xf numFmtId="49" fontId="5" fillId="0" borderId="16" xfId="0" applyNumberFormat="1" applyFont="1" applyFill="1" applyBorder="1" applyAlignment="1" applyProtection="1">
      <alignment horizontal="center" vertical="center" wrapText="1"/>
      <protection/>
    </xf>
    <xf numFmtId="177" fontId="5" fillId="0" borderId="34"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176" fontId="5" fillId="0" borderId="19" xfId="0" applyNumberFormat="1" applyFont="1" applyFill="1" applyBorder="1" applyAlignment="1" applyProtection="1">
      <alignment horizontal="center" vertical="center" wrapText="1"/>
      <protection/>
    </xf>
    <xf numFmtId="0" fontId="3" fillId="0" borderId="17" xfId="0" applyNumberFormat="1" applyFont="1" applyFill="1" applyBorder="1" applyAlignment="1">
      <alignment horizontal="center" vertical="center" wrapText="1"/>
    </xf>
    <xf numFmtId="1" fontId="0" fillId="0" borderId="0" xfId="0" applyNumberFormat="1" applyFill="1" applyAlignment="1">
      <alignment horizontal="left"/>
    </xf>
    <xf numFmtId="0" fontId="3" fillId="11" borderId="0" xfId="0" applyNumberFormat="1" applyFont="1" applyFill="1" applyAlignment="1">
      <alignment horizontal="left"/>
    </xf>
    <xf numFmtId="0" fontId="3" fillId="0" borderId="16" xfId="0" applyNumberFormat="1" applyFont="1" applyFill="1" applyBorder="1" applyAlignment="1">
      <alignment horizontal="left" vertical="center"/>
    </xf>
    <xf numFmtId="0" fontId="3" fillId="0" borderId="16" xfId="0" applyNumberFormat="1" applyFont="1" applyFill="1" applyBorder="1" applyAlignment="1" applyProtection="1">
      <alignment horizontal="left" vertical="center" wrapText="1"/>
      <protection/>
    </xf>
    <xf numFmtId="0" fontId="5" fillId="0" borderId="15" xfId="0" applyNumberFormat="1" applyFont="1" applyFill="1" applyBorder="1" applyAlignment="1">
      <alignment horizontal="left" vertical="center"/>
    </xf>
    <xf numFmtId="179" fontId="3" fillId="11" borderId="16" xfId="0" applyNumberFormat="1" applyFont="1" applyFill="1" applyBorder="1" applyAlignment="1" applyProtection="1">
      <alignment horizontal="center" vertical="center"/>
      <protection/>
    </xf>
    <xf numFmtId="1" fontId="0" fillId="0" borderId="0" xfId="0" applyNumberFormat="1" applyFill="1" applyAlignment="1">
      <alignment horizontal="center"/>
    </xf>
    <xf numFmtId="1" fontId="0" fillId="0" borderId="0" xfId="0" applyNumberFormat="1" applyFill="1" applyAlignment="1">
      <alignment horizontal="center" vertical="center"/>
    </xf>
    <xf numFmtId="0" fontId="3" fillId="11" borderId="0" xfId="0" applyNumberFormat="1" applyFont="1" applyFill="1" applyAlignment="1">
      <alignment horizontal="center"/>
    </xf>
    <xf numFmtId="0" fontId="3" fillId="11" borderId="0" xfId="0" applyNumberFormat="1" applyFont="1" applyFill="1" applyAlignment="1">
      <alignment horizontal="center" vertical="center"/>
    </xf>
    <xf numFmtId="179" fontId="42" fillId="0" borderId="16" xfId="0" applyNumberFormat="1" applyFont="1" applyFill="1" applyBorder="1" applyAlignment="1">
      <alignment horizontal="center" vertical="center"/>
    </xf>
    <xf numFmtId="179" fontId="42" fillId="0" borderId="17" xfId="0" applyNumberFormat="1" applyFont="1" applyFill="1" applyBorder="1" applyAlignment="1" applyProtection="1">
      <alignment horizontal="center" vertical="center" wrapText="1"/>
      <protection/>
    </xf>
    <xf numFmtId="4" fontId="5" fillId="0" borderId="17" xfId="0" applyNumberFormat="1" applyFont="1" applyFill="1" applyBorder="1" applyAlignment="1" applyProtection="1">
      <alignment horizontal="center" vertical="center" wrapText="1"/>
      <protection/>
    </xf>
    <xf numFmtId="0" fontId="3" fillId="0" borderId="0" xfId="0" applyNumberFormat="1" applyFont="1" applyFill="1" applyAlignment="1">
      <alignment vertical="center"/>
    </xf>
    <xf numFmtId="0" fontId="5" fillId="0" borderId="0" xfId="0" applyNumberFormat="1" applyFont="1" applyFill="1" applyAlignment="1">
      <alignment vertical="center"/>
    </xf>
    <xf numFmtId="1" fontId="1" fillId="0" borderId="0" xfId="0" applyNumberFormat="1" applyFont="1" applyFill="1" applyAlignment="1">
      <alignment vertical="center"/>
    </xf>
    <xf numFmtId="2" fontId="3" fillId="0" borderId="0" xfId="0" applyNumberFormat="1" applyFont="1" applyFill="1" applyAlignment="1">
      <alignment horizontal="right" vertical="center"/>
    </xf>
    <xf numFmtId="2" fontId="5" fillId="0" borderId="16" xfId="0" applyNumberFormat="1" applyFont="1" applyFill="1" applyBorder="1" applyAlignment="1" applyProtection="1">
      <alignment horizontal="center" vertical="center" wrapText="1"/>
      <protection/>
    </xf>
    <xf numFmtId="2" fontId="1" fillId="0" borderId="0" xfId="0" applyNumberFormat="1" applyFont="1" applyFill="1" applyAlignment="1">
      <alignment vertical="center"/>
    </xf>
    <xf numFmtId="49" fontId="5" fillId="0" borderId="17"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1" fontId="1" fillId="0" borderId="16"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5" fillId="0" borderId="17" xfId="0" applyNumberFormat="1" applyFont="1" applyFill="1" applyBorder="1" applyAlignment="1" applyProtection="1">
      <alignment horizontal="left" vertical="center" wrapText="1"/>
      <protection/>
    </xf>
    <xf numFmtId="1" fontId="1" fillId="0" borderId="16" xfId="0" applyNumberFormat="1" applyFont="1" applyFill="1" applyBorder="1" applyAlignment="1">
      <alignment horizontal="left" vertical="center"/>
    </xf>
    <xf numFmtId="176" fontId="5" fillId="0" borderId="17" xfId="0" applyNumberFormat="1" applyFont="1" applyFill="1" applyBorder="1" applyAlignment="1" applyProtection="1">
      <alignment horizontal="center" vertical="center" wrapText="1"/>
      <protection/>
    </xf>
    <xf numFmtId="2" fontId="1" fillId="0" borderId="16" xfId="0" applyNumberFormat="1" applyFont="1" applyFill="1" applyBorder="1" applyAlignment="1">
      <alignment horizontal="center" vertical="center"/>
    </xf>
    <xf numFmtId="176" fontId="5" fillId="0" borderId="16" xfId="0" applyNumberFormat="1" applyFont="1" applyFill="1" applyBorder="1" applyAlignment="1" applyProtection="1">
      <alignment horizontal="center" vertical="center" wrapText="1"/>
      <protection/>
    </xf>
    <xf numFmtId="1" fontId="5" fillId="0" borderId="21" xfId="0" applyNumberFormat="1" applyFont="1" applyFill="1" applyBorder="1" applyAlignment="1" applyProtection="1">
      <alignment horizontal="center" vertical="center" wrapText="1"/>
      <protection/>
    </xf>
    <xf numFmtId="176" fontId="5" fillId="0" borderId="13" xfId="0" applyNumberFormat="1" applyFont="1" applyFill="1" applyBorder="1" applyAlignment="1" applyProtection="1">
      <alignment horizontal="center" vertical="center" wrapText="1"/>
      <protection/>
    </xf>
    <xf numFmtId="0" fontId="10" fillId="0" borderId="16" xfId="0" applyFont="1" applyBorder="1" applyAlignment="1">
      <alignment horizontal="left" vertical="center" wrapText="1"/>
    </xf>
    <xf numFmtId="0" fontId="5" fillId="11" borderId="0" xfId="0" applyNumberFormat="1" applyFont="1" applyFill="1" applyAlignment="1">
      <alignment horizontal="center" vertical="center"/>
    </xf>
    <xf numFmtId="183" fontId="5" fillId="0" borderId="16" xfId="0" applyNumberFormat="1" applyFont="1" applyBorder="1" applyAlignment="1">
      <alignment horizontal="center" vertical="center" wrapText="1"/>
    </xf>
    <xf numFmtId="0" fontId="3"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3" fillId="0" borderId="0" xfId="0" applyNumberFormat="1" applyFont="1" applyFill="1" applyAlignment="1">
      <alignment horizontal="center" vertical="center"/>
    </xf>
    <xf numFmtId="0" fontId="1" fillId="11" borderId="0" xfId="0" applyNumberFormat="1" applyFont="1" applyFill="1" applyAlignment="1">
      <alignment vertical="center"/>
    </xf>
    <xf numFmtId="0" fontId="5" fillId="0" borderId="21" xfId="0" applyNumberFormat="1" applyFont="1" applyFill="1" applyBorder="1" applyAlignment="1" applyProtection="1">
      <alignment horizontal="left" vertical="center" wrapText="1"/>
      <protection/>
    </xf>
    <xf numFmtId="176" fontId="5" fillId="0" borderId="13" xfId="0" applyNumberFormat="1" applyFont="1" applyFill="1" applyBorder="1" applyAlignment="1" applyProtection="1">
      <alignment horizontal="center" vertical="center"/>
      <protection/>
    </xf>
    <xf numFmtId="179" fontId="5" fillId="0" borderId="13" xfId="0" applyNumberFormat="1" applyFont="1" applyFill="1" applyBorder="1" applyAlignment="1" applyProtection="1">
      <alignment horizontal="center" vertical="center"/>
      <protection/>
    </xf>
    <xf numFmtId="0" fontId="44" fillId="0" borderId="16" xfId="0" applyNumberFormat="1" applyFont="1" applyFill="1" applyBorder="1" applyAlignment="1" applyProtection="1">
      <alignment horizontal="left" vertical="center" wrapText="1"/>
      <protection/>
    </xf>
    <xf numFmtId="0" fontId="44" fillId="0" borderId="16" xfId="0" applyNumberFormat="1" applyFont="1" applyFill="1" applyBorder="1" applyAlignment="1" applyProtection="1">
      <alignment horizontal="center" vertical="center"/>
      <protection/>
    </xf>
    <xf numFmtId="0" fontId="44" fillId="0" borderId="16" xfId="0" applyNumberFormat="1" applyFont="1" applyFill="1" applyBorder="1" applyAlignment="1" applyProtection="1">
      <alignment horizontal="center" vertical="center" wrapText="1"/>
      <protection/>
    </xf>
    <xf numFmtId="4" fontId="44" fillId="0" borderId="16" xfId="0" applyNumberFormat="1" applyFont="1" applyFill="1" applyBorder="1" applyAlignment="1" applyProtection="1">
      <alignment horizontal="center" vertical="center" wrapText="1"/>
      <protection/>
    </xf>
    <xf numFmtId="184" fontId="44" fillId="0" borderId="16" xfId="0" applyNumberFormat="1" applyFont="1" applyFill="1" applyBorder="1" applyAlignment="1" applyProtection="1">
      <alignment horizontal="center" vertical="center" wrapText="1"/>
      <protection/>
    </xf>
    <xf numFmtId="0" fontId="5" fillId="11" borderId="18" xfId="0" applyNumberFormat="1" applyFont="1" applyFill="1" applyBorder="1" applyAlignment="1" applyProtection="1">
      <alignment horizontal="center" vertical="center"/>
      <protection/>
    </xf>
    <xf numFmtId="0" fontId="5" fillId="0" borderId="31" xfId="0" applyNumberFormat="1" applyFont="1" applyFill="1" applyBorder="1" applyAlignment="1">
      <alignment horizontal="center" vertical="center"/>
    </xf>
    <xf numFmtId="0" fontId="4" fillId="11" borderId="0" xfId="0" applyNumberFormat="1" applyFont="1" applyFill="1" applyBorder="1" applyAlignment="1">
      <alignment horizontal="center" vertical="center" wrapText="1"/>
    </xf>
    <xf numFmtId="0" fontId="4" fillId="11" borderId="35" xfId="0" applyNumberFormat="1" applyFont="1" applyFill="1" applyBorder="1" applyAlignment="1">
      <alignment horizontal="center" vertical="center" wrapText="1"/>
    </xf>
    <xf numFmtId="0" fontId="4" fillId="11" borderId="0" xfId="0" applyNumberFormat="1" applyFont="1" applyFill="1" applyBorder="1" applyAlignment="1">
      <alignment horizontal="center" vertical="center"/>
    </xf>
    <xf numFmtId="0" fontId="4" fillId="11" borderId="36" xfId="0" applyNumberFormat="1" applyFont="1" applyFill="1" applyBorder="1" applyAlignment="1">
      <alignment horizontal="center" vertical="center" wrapText="1"/>
    </xf>
    <xf numFmtId="0" fontId="4" fillId="11" borderId="16" xfId="0" applyNumberFormat="1" applyFont="1" applyFill="1" applyBorder="1" applyAlignment="1">
      <alignment horizontal="center" vertical="center" wrapText="1"/>
    </xf>
    <xf numFmtId="0" fontId="6"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77" fontId="5" fillId="0" borderId="16" xfId="0" applyNumberFormat="1" applyFont="1" applyFill="1" applyBorder="1" applyAlignment="1" applyProtection="1">
      <alignment horizontal="center" vertical="center" wrapText="1"/>
      <protection/>
    </xf>
    <xf numFmtId="177" fontId="5" fillId="0" borderId="18" xfId="0" applyNumberFormat="1" applyFont="1" applyFill="1" applyBorder="1" applyAlignment="1" applyProtection="1">
      <alignment horizontal="center" vertical="center" wrapText="1"/>
      <protection/>
    </xf>
    <xf numFmtId="0" fontId="5" fillId="11" borderId="16" xfId="0" applyNumberFormat="1" applyFont="1" applyFill="1" applyBorder="1" applyAlignment="1" applyProtection="1">
      <alignment horizontal="center" vertical="center" wrapText="1"/>
      <protection/>
    </xf>
    <xf numFmtId="0" fontId="5" fillId="11" borderId="18" xfId="0" applyNumberFormat="1" applyFont="1" applyFill="1" applyBorder="1" applyAlignment="1" applyProtection="1">
      <alignment horizontal="center" vertical="center" wrapText="1"/>
      <protection/>
    </xf>
    <xf numFmtId="1" fontId="14" fillId="0" borderId="0" xfId="0" applyNumberFormat="1" applyFont="1" applyFill="1" applyAlignment="1">
      <alignment horizontal="left" vertical="center"/>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1" fontId="4" fillId="0" borderId="0" xfId="0" applyNumberFormat="1" applyFont="1" applyFill="1" applyAlignment="1">
      <alignment horizontal="left" vertical="center"/>
    </xf>
    <xf numFmtId="0" fontId="3" fillId="0" borderId="16"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left" vertical="center" wrapText="1"/>
      <protection/>
    </xf>
    <xf numFmtId="0" fontId="3" fillId="11" borderId="16" xfId="0" applyNumberFormat="1" applyFont="1" applyFill="1" applyBorder="1" applyAlignment="1" applyProtection="1">
      <alignment horizontal="center" vertical="center"/>
      <protection/>
    </xf>
    <xf numFmtId="1" fontId="5" fillId="0" borderId="37" xfId="0" applyNumberFormat="1" applyFont="1" applyFill="1" applyBorder="1" applyAlignment="1" applyProtection="1">
      <alignment horizontal="center" vertical="center"/>
      <protection/>
    </xf>
    <xf numFmtId="1" fontId="5" fillId="0" borderId="18" xfId="0" applyNumberFormat="1" applyFont="1" applyFill="1" applyBorder="1" applyAlignment="1" applyProtection="1">
      <alignment horizontal="center" vertical="center"/>
      <protection/>
    </xf>
    <xf numFmtId="1" fontId="5" fillId="0" borderId="38" xfId="0" applyNumberFormat="1" applyFont="1" applyFill="1" applyBorder="1" applyAlignment="1" applyProtection="1">
      <alignment horizontal="center" vertical="center"/>
      <protection/>
    </xf>
    <xf numFmtId="1" fontId="5" fillId="0" borderId="31" xfId="0" applyNumberFormat="1" applyFont="1" applyFill="1" applyBorder="1" applyAlignment="1" applyProtection="1">
      <alignment horizontal="center" vertical="center"/>
      <protection/>
    </xf>
    <xf numFmtId="1" fontId="5" fillId="0" borderId="32" xfId="0" applyNumberFormat="1" applyFont="1" applyFill="1" applyBorder="1" applyAlignment="1" applyProtection="1">
      <alignment horizontal="center" vertical="center"/>
      <protection/>
    </xf>
    <xf numFmtId="1" fontId="5" fillId="0" borderId="33"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center" vertical="center"/>
      <protection/>
    </xf>
    <xf numFmtId="0" fontId="5" fillId="0" borderId="33"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11" borderId="20" xfId="0" applyNumberFormat="1" applyFont="1" applyFill="1" applyBorder="1" applyAlignment="1" applyProtection="1">
      <alignment horizontal="center" vertical="center"/>
      <protection/>
    </xf>
    <xf numFmtId="0" fontId="5" fillId="11" borderId="16" xfId="0" applyNumberFormat="1" applyFont="1" applyFill="1" applyBorder="1" applyAlignment="1" applyProtection="1">
      <alignment horizontal="center" vertical="center"/>
      <protection/>
    </xf>
    <xf numFmtId="1" fontId="1" fillId="0" borderId="31" xfId="0" applyNumberFormat="1" applyFont="1" applyFill="1" applyBorder="1" applyAlignment="1">
      <alignment horizontal="center" vertical="center"/>
    </xf>
    <xf numFmtId="1" fontId="1" fillId="0" borderId="32"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0" fontId="5" fillId="11" borderId="31" xfId="0" applyNumberFormat="1" applyFont="1" applyFill="1" applyBorder="1" applyAlignment="1" applyProtection="1">
      <alignment horizontal="center" vertical="center"/>
      <protection/>
    </xf>
    <xf numFmtId="0" fontId="5" fillId="11" borderId="32" xfId="0" applyNumberFormat="1" applyFont="1" applyFill="1" applyBorder="1" applyAlignment="1" applyProtection="1">
      <alignment horizontal="center" vertical="center"/>
      <protection/>
    </xf>
    <xf numFmtId="0" fontId="5" fillId="11" borderId="33" xfId="0" applyNumberFormat="1" applyFont="1" applyFill="1" applyBorder="1" applyAlignment="1" applyProtection="1">
      <alignment horizontal="center" vertical="center"/>
      <protection/>
    </xf>
    <xf numFmtId="0" fontId="5" fillId="0" borderId="19"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3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2" fontId="5" fillId="0" borderId="16" xfId="0" applyNumberFormat="1" applyFont="1" applyFill="1" applyBorder="1" applyAlignment="1" applyProtection="1">
      <alignment horizontal="center" vertical="center" wrapText="1"/>
      <protection/>
    </xf>
    <xf numFmtId="2" fontId="5" fillId="0" borderId="18" xfId="0" applyNumberFormat="1" applyFont="1" applyFill="1" applyBorder="1" applyAlignment="1" applyProtection="1">
      <alignment horizontal="center" vertical="center" wrapText="1"/>
      <protection/>
    </xf>
    <xf numFmtId="1" fontId="4" fillId="0" borderId="0" xfId="0" applyNumberFormat="1" applyFont="1" applyFill="1" applyAlignment="1">
      <alignment horizontal="left"/>
    </xf>
    <xf numFmtId="1" fontId="5" fillId="0" borderId="17" xfId="0" applyNumberFormat="1" applyFont="1" applyFill="1" applyBorder="1" applyAlignment="1" applyProtection="1">
      <alignment horizontal="center" vertical="center" wrapText="1"/>
      <protection/>
    </xf>
    <xf numFmtId="1" fontId="5" fillId="0" borderId="21" xfId="0" applyNumberFormat="1" applyFont="1" applyFill="1" applyBorder="1" applyAlignment="1" applyProtection="1">
      <alignment horizontal="center" vertical="center"/>
      <protection/>
    </xf>
    <xf numFmtId="1" fontId="5" fillId="0" borderId="19"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wrapText="1"/>
      <protection/>
    </xf>
    <xf numFmtId="1" fontId="1" fillId="0" borderId="18" xfId="0" applyNumberFormat="1" applyFont="1" applyFill="1" applyBorder="1" applyAlignment="1">
      <alignment horizontal="center"/>
    </xf>
    <xf numFmtId="1" fontId="1" fillId="0" borderId="14" xfId="0" applyNumberFormat="1" applyFont="1" applyFill="1" applyBorder="1" applyAlignment="1">
      <alignment horizontal="center"/>
    </xf>
    <xf numFmtId="1" fontId="1" fillId="0" borderId="13" xfId="0" applyNumberFormat="1" applyFont="1" applyFill="1" applyBorder="1" applyAlignment="1">
      <alignment horizontal="center"/>
    </xf>
    <xf numFmtId="0" fontId="4" fillId="11" borderId="40" xfId="0" applyNumberFormat="1" applyFont="1" applyFill="1" applyBorder="1" applyAlignment="1">
      <alignment horizontal="center" vertical="center" wrapText="1"/>
    </xf>
    <xf numFmtId="0" fontId="44" fillId="0" borderId="16" xfId="0" applyNumberFormat="1" applyFont="1" applyFill="1" applyBorder="1" applyAlignment="1" applyProtection="1">
      <alignment horizontal="left" vertical="center" wrapText="1"/>
      <protection/>
    </xf>
    <xf numFmtId="1" fontId="1" fillId="0" borderId="19" xfId="0" applyNumberFormat="1" applyFont="1" applyFill="1" applyBorder="1" applyAlignment="1">
      <alignment horizontal="center" vertical="center"/>
    </xf>
    <xf numFmtId="1" fontId="1" fillId="0" borderId="34" xfId="0" applyNumberFormat="1" applyFont="1" applyFill="1" applyBorder="1" applyAlignment="1">
      <alignment horizontal="center" vertical="center"/>
    </xf>
    <xf numFmtId="1" fontId="1" fillId="0" borderId="28"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1"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41" xfId="0" applyNumberFormat="1" applyFont="1" applyFill="1" applyBorder="1" applyAlignment="1">
      <alignment horizontal="center" vertical="center"/>
    </xf>
    <xf numFmtId="0" fontId="44" fillId="0" borderId="42" xfId="0" applyNumberFormat="1" applyFont="1" applyFill="1" applyBorder="1" applyAlignment="1" applyProtection="1">
      <alignment horizontal="center" vertical="center" wrapText="1"/>
      <protection/>
    </xf>
    <xf numFmtId="0" fontId="44" fillId="0" borderId="43" xfId="0" applyNumberFormat="1" applyFont="1" applyFill="1" applyBorder="1" applyAlignment="1" applyProtection="1">
      <alignment horizontal="center" vertical="center" wrapText="1"/>
      <protection/>
    </xf>
    <xf numFmtId="0" fontId="44" fillId="0" borderId="44" xfId="0" applyNumberFormat="1" applyFont="1" applyFill="1" applyBorder="1" applyAlignment="1" applyProtection="1">
      <alignment horizontal="center" vertical="center" wrapText="1"/>
      <protection/>
    </xf>
    <xf numFmtId="0" fontId="44" fillId="0" borderId="15" xfId="0" applyNumberFormat="1" applyFont="1" applyFill="1" applyBorder="1" applyAlignment="1" applyProtection="1">
      <alignment horizontal="center" vertical="center" wrapText="1"/>
      <protection/>
    </xf>
    <xf numFmtId="0" fontId="44" fillId="0" borderId="0" xfId="0" applyNumberFormat="1" applyFont="1" applyFill="1" applyBorder="1" applyAlignment="1" applyProtection="1">
      <alignment horizontal="center" vertical="center" wrapText="1"/>
      <protection/>
    </xf>
    <xf numFmtId="0" fontId="44" fillId="0" borderId="22" xfId="0" applyNumberFormat="1" applyFont="1" applyFill="1" applyBorder="1" applyAlignment="1" applyProtection="1">
      <alignment horizontal="center" vertical="center" wrapText="1"/>
      <protection/>
    </xf>
    <xf numFmtId="0" fontId="44" fillId="0" borderId="45" xfId="0" applyNumberFormat="1" applyFont="1" applyFill="1" applyBorder="1" applyAlignment="1" applyProtection="1">
      <alignment horizontal="center" vertical="center" wrapText="1"/>
      <protection/>
    </xf>
    <xf numFmtId="0" fontId="44" fillId="0" borderId="30" xfId="0" applyNumberFormat="1" applyFont="1" applyFill="1" applyBorder="1" applyAlignment="1" applyProtection="1">
      <alignment horizontal="center" vertical="center" wrapText="1"/>
      <protection/>
    </xf>
    <xf numFmtId="0" fontId="44" fillId="0" borderId="46" xfId="0" applyNumberFormat="1" applyFont="1" applyFill="1" applyBorder="1" applyAlignment="1" applyProtection="1">
      <alignment horizontal="center" vertical="center" wrapText="1"/>
      <protection/>
    </xf>
    <xf numFmtId="183" fontId="44" fillId="0" borderId="16" xfId="0" applyNumberFormat="1" applyFont="1" applyFill="1" applyBorder="1" applyAlignment="1" applyProtection="1">
      <alignment horizontal="center" vertical="center"/>
      <protection/>
    </xf>
    <xf numFmtId="0" fontId="3" fillId="11" borderId="47" xfId="0" applyNumberFormat="1" applyFont="1" applyFill="1" applyBorder="1" applyAlignment="1">
      <alignment horizontal="center" vertical="center" wrapText="1" shrinkToFit="1"/>
    </xf>
    <xf numFmtId="0" fontId="3" fillId="11" borderId="43" xfId="0" applyNumberFormat="1" applyFont="1" applyFill="1" applyBorder="1" applyAlignment="1">
      <alignment horizontal="center" vertical="center" wrapText="1" shrinkToFit="1"/>
    </xf>
    <xf numFmtId="0" fontId="3" fillId="11" borderId="36" xfId="0" applyNumberFormat="1" applyFont="1" applyFill="1" applyBorder="1" applyAlignment="1">
      <alignment horizontal="center" vertical="center" wrapText="1" shrinkToFit="1"/>
    </xf>
    <xf numFmtId="0" fontId="3" fillId="11" borderId="48" xfId="0" applyNumberFormat="1" applyFont="1" applyFill="1" applyBorder="1" applyAlignment="1">
      <alignment horizontal="center" vertical="center" wrapText="1" shrinkToFit="1"/>
    </xf>
    <xf numFmtId="0" fontId="3" fillId="11" borderId="0" xfId="0" applyNumberFormat="1" applyFont="1" applyFill="1" applyBorder="1" applyAlignment="1">
      <alignment horizontal="center" vertical="center" wrapText="1" shrinkToFit="1"/>
    </xf>
    <xf numFmtId="0" fontId="3" fillId="11" borderId="49" xfId="0" applyNumberFormat="1" applyFont="1" applyFill="1" applyBorder="1" applyAlignment="1">
      <alignment horizontal="center" vertical="center" wrapText="1" shrinkToFit="1"/>
    </xf>
    <xf numFmtId="0" fontId="3" fillId="11" borderId="50" xfId="0" applyNumberFormat="1" applyFont="1" applyFill="1" applyBorder="1" applyAlignment="1">
      <alignment horizontal="center" vertical="center" wrapText="1" shrinkToFit="1"/>
    </xf>
    <xf numFmtId="0" fontId="3" fillId="11" borderId="30" xfId="0" applyNumberFormat="1" applyFont="1" applyFill="1" applyBorder="1" applyAlignment="1">
      <alignment horizontal="center" vertical="center" wrapText="1" shrinkToFit="1"/>
    </xf>
    <xf numFmtId="0" fontId="3" fillId="11" borderId="51" xfId="0" applyNumberFormat="1" applyFont="1" applyFill="1" applyBorder="1" applyAlignment="1">
      <alignment horizontal="center" vertical="center" wrapText="1" shrinkToFit="1"/>
    </xf>
    <xf numFmtId="0" fontId="3" fillId="11" borderId="35" xfId="0" applyNumberFormat="1" applyFont="1" applyFill="1" applyBorder="1" applyAlignment="1">
      <alignment horizontal="center" vertical="center" wrapText="1"/>
    </xf>
    <xf numFmtId="0" fontId="3" fillId="11" borderId="52" xfId="0" applyNumberFormat="1" applyFont="1" applyFill="1" applyBorder="1" applyAlignment="1">
      <alignment horizontal="center" vertical="center" wrapText="1"/>
    </xf>
    <xf numFmtId="0" fontId="3" fillId="11" borderId="53" xfId="0" applyNumberFormat="1" applyFont="1" applyFill="1" applyBorder="1" applyAlignment="1">
      <alignment horizontal="center" vertical="center" wrapText="1"/>
    </xf>
    <xf numFmtId="0" fontId="4" fillId="11" borderId="11" xfId="0" applyNumberFormat="1" applyFont="1" applyFill="1" applyBorder="1" applyAlignment="1">
      <alignment horizontal="center" vertical="center" wrapText="1"/>
    </xf>
    <xf numFmtId="0" fontId="2" fillId="11" borderId="0" xfId="0" applyNumberFormat="1" applyFont="1" applyFill="1" applyAlignment="1">
      <alignment horizontal="center" vertical="center" wrapText="1"/>
    </xf>
    <xf numFmtId="0" fontId="3" fillId="11" borderId="10" xfId="0" applyNumberFormat="1" applyFont="1" applyFill="1" applyBorder="1" applyAlignment="1">
      <alignment horizontal="right" vertical="center" wrapText="1"/>
    </xf>
    <xf numFmtId="0" fontId="4" fillId="11"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7" sqref="A7"/>
    </sheetView>
  </sheetViews>
  <sheetFormatPr defaultColWidth="6.875" defaultRowHeight="14.25"/>
  <cols>
    <col min="1" max="1" width="122.875" style="5" customWidth="1"/>
    <col min="2" max="16384" width="6.875" style="5" customWidth="1"/>
  </cols>
  <sheetData>
    <row r="1" ht="19.5" customHeight="1">
      <c r="A1" s="121" t="s">
        <v>0</v>
      </c>
    </row>
    <row r="3" ht="63.75" customHeight="1">
      <c r="A3" s="122" t="s">
        <v>216</v>
      </c>
    </row>
    <row r="4" ht="107.25" customHeight="1">
      <c r="A4" s="123" t="s">
        <v>1</v>
      </c>
    </row>
    <row r="5" ht="409.5" customHeight="1" hidden="1">
      <c r="A5" s="124">
        <v>3.637978807091713E-12</v>
      </c>
    </row>
    <row r="6" ht="22.5">
      <c r="A6" s="125"/>
    </row>
    <row r="7" ht="78" customHeight="1"/>
    <row r="8" ht="82.5" customHeight="1">
      <c r="A8" s="126" t="s">
        <v>546</v>
      </c>
    </row>
  </sheetData>
  <sheetProtection/>
  <printOptions horizontalCentered="1"/>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30"/>
  <sheetViews>
    <sheetView workbookViewId="0" topLeftCell="A1">
      <selection activeCell="F13" sqref="F13"/>
    </sheetView>
  </sheetViews>
  <sheetFormatPr defaultColWidth="6.875" defaultRowHeight="12.75" customHeight="1"/>
  <cols>
    <col min="1" max="1" width="15.125" style="5" customWidth="1"/>
    <col min="2" max="2" width="35.625" style="5" customWidth="1"/>
    <col min="3" max="8" width="15.75390625" style="5" customWidth="1"/>
    <col min="9" max="9" width="6.50390625" style="5" customWidth="1"/>
    <col min="10" max="16384" width="6.875" style="5" customWidth="1"/>
  </cols>
  <sheetData>
    <row r="1" ht="21.75" customHeight="1">
      <c r="A1" s="60"/>
    </row>
    <row r="2" spans="1:9" ht="19.5" customHeight="1">
      <c r="A2" s="39"/>
      <c r="B2" s="39"/>
      <c r="C2" s="39"/>
      <c r="D2" s="39"/>
      <c r="E2" s="40"/>
      <c r="F2" s="39"/>
      <c r="G2" s="39"/>
      <c r="H2" s="41" t="s">
        <v>187</v>
      </c>
      <c r="I2" s="58"/>
    </row>
    <row r="3" spans="1:9" ht="25.5" customHeight="1">
      <c r="A3" s="229" t="s">
        <v>188</v>
      </c>
      <c r="B3" s="229"/>
      <c r="C3" s="229"/>
      <c r="D3" s="229"/>
      <c r="E3" s="229"/>
      <c r="F3" s="229"/>
      <c r="G3" s="229"/>
      <c r="H3" s="229"/>
      <c r="I3" s="58"/>
    </row>
    <row r="4" spans="1:9" ht="19.5" customHeight="1">
      <c r="A4" s="70" t="s">
        <v>216</v>
      </c>
      <c r="B4" s="42"/>
      <c r="C4" s="42"/>
      <c r="D4" s="42"/>
      <c r="E4" s="42"/>
      <c r="F4" s="42"/>
      <c r="G4" s="42"/>
      <c r="H4" s="11" t="s">
        <v>4</v>
      </c>
      <c r="I4" s="58"/>
    </row>
    <row r="5" spans="1:9" ht="19.5" customHeight="1">
      <c r="A5" s="237" t="s">
        <v>189</v>
      </c>
      <c r="B5" s="237" t="s">
        <v>190</v>
      </c>
      <c r="C5" s="241" t="s">
        <v>191</v>
      </c>
      <c r="D5" s="241"/>
      <c r="E5" s="241"/>
      <c r="F5" s="241"/>
      <c r="G5" s="241"/>
      <c r="H5" s="241"/>
      <c r="I5" s="58"/>
    </row>
    <row r="6" spans="1:9" ht="19.5" customHeight="1">
      <c r="A6" s="237"/>
      <c r="B6" s="237"/>
      <c r="C6" s="277" t="s">
        <v>29</v>
      </c>
      <c r="D6" s="279" t="s">
        <v>120</v>
      </c>
      <c r="E6" s="43" t="s">
        <v>192</v>
      </c>
      <c r="F6" s="44"/>
      <c r="G6" s="44"/>
      <c r="H6" s="280" t="s">
        <v>125</v>
      </c>
      <c r="I6" s="58"/>
    </row>
    <row r="7" spans="1:9" ht="33.75" customHeight="1">
      <c r="A7" s="238"/>
      <c r="B7" s="238"/>
      <c r="C7" s="278"/>
      <c r="D7" s="231"/>
      <c r="E7" s="45" t="s">
        <v>44</v>
      </c>
      <c r="F7" s="46" t="s">
        <v>193</v>
      </c>
      <c r="G7" s="47" t="s">
        <v>194</v>
      </c>
      <c r="H7" s="152"/>
      <c r="I7" s="58"/>
    </row>
    <row r="8" spans="1:9" ht="19.5" customHeight="1">
      <c r="A8" s="24" t="s">
        <v>440</v>
      </c>
      <c r="B8" s="48" t="s">
        <v>441</v>
      </c>
      <c r="C8" s="26">
        <f>SUM(E8+H8)</f>
        <v>6.76</v>
      </c>
      <c r="D8" s="61"/>
      <c r="E8" s="61">
        <f>SUM(F8:G8)</f>
        <v>3</v>
      </c>
      <c r="F8" s="61"/>
      <c r="G8" s="25">
        <v>3</v>
      </c>
      <c r="H8" s="62">
        <v>3.76</v>
      </c>
      <c r="I8" s="59"/>
    </row>
    <row r="9" spans="1:9" ht="19.5" customHeight="1">
      <c r="A9" s="49"/>
      <c r="B9" s="49"/>
      <c r="C9" s="49"/>
      <c r="D9" s="49"/>
      <c r="E9" s="50"/>
      <c r="F9" s="52"/>
      <c r="G9" s="52"/>
      <c r="H9" s="51"/>
      <c r="I9" s="56"/>
    </row>
    <row r="10" spans="1:9" ht="19.5" customHeight="1">
      <c r="A10" s="49"/>
      <c r="B10" s="49"/>
      <c r="C10" s="49"/>
      <c r="D10" s="49"/>
      <c r="E10" s="53"/>
      <c r="F10" s="49"/>
      <c r="G10" s="49"/>
      <c r="H10" s="51"/>
      <c r="I10" s="56"/>
    </row>
    <row r="11" spans="1:9" ht="19.5" customHeight="1">
      <c r="A11" s="49"/>
      <c r="B11" s="49"/>
      <c r="C11" s="49"/>
      <c r="D11" s="49"/>
      <c r="E11" s="53"/>
      <c r="F11" s="49"/>
      <c r="G11" s="49"/>
      <c r="H11" s="51"/>
      <c r="I11" s="56"/>
    </row>
    <row r="12" spans="1:9" ht="19.5" customHeight="1">
      <c r="A12" s="49"/>
      <c r="B12" s="49"/>
      <c r="C12" s="49"/>
      <c r="D12" s="49"/>
      <c r="E12" s="50"/>
      <c r="F12" s="49"/>
      <c r="G12" s="49"/>
      <c r="H12" s="51"/>
      <c r="I12" s="56"/>
    </row>
    <row r="13" spans="1:9" ht="19.5" customHeight="1">
      <c r="A13" s="49"/>
      <c r="B13" s="49"/>
      <c r="C13" s="49"/>
      <c r="D13" s="49"/>
      <c r="E13" s="50"/>
      <c r="F13" s="49"/>
      <c r="G13" s="49"/>
      <c r="H13" s="51"/>
      <c r="I13" s="56"/>
    </row>
    <row r="14" spans="1:9" ht="19.5" customHeight="1">
      <c r="A14" s="49"/>
      <c r="B14" s="49"/>
      <c r="C14" s="49"/>
      <c r="D14" s="49"/>
      <c r="E14" s="53"/>
      <c r="F14" s="49"/>
      <c r="G14" s="49"/>
      <c r="H14" s="51"/>
      <c r="I14" s="56"/>
    </row>
    <row r="15" spans="1:9" ht="19.5" customHeight="1">
      <c r="A15" s="49"/>
      <c r="B15" s="49"/>
      <c r="C15" s="49"/>
      <c r="D15" s="49"/>
      <c r="E15" s="53"/>
      <c r="F15" s="49"/>
      <c r="G15" s="49"/>
      <c r="H15" s="51"/>
      <c r="I15" s="56"/>
    </row>
    <row r="16" spans="1:9" ht="19.5" customHeight="1">
      <c r="A16" s="49"/>
      <c r="B16" s="49"/>
      <c r="C16" s="49"/>
      <c r="D16" s="49"/>
      <c r="E16" s="50"/>
      <c r="F16" s="49"/>
      <c r="G16" s="49"/>
      <c r="H16" s="51"/>
      <c r="I16" s="56"/>
    </row>
    <row r="17" spans="1:9" ht="19.5" customHeight="1">
      <c r="A17" s="49"/>
      <c r="B17" s="49"/>
      <c r="C17" s="49"/>
      <c r="D17" s="49"/>
      <c r="E17" s="50"/>
      <c r="F17" s="49"/>
      <c r="G17" s="49"/>
      <c r="H17" s="51"/>
      <c r="I17" s="56"/>
    </row>
    <row r="18" spans="1:9" ht="19.5" customHeight="1">
      <c r="A18" s="49"/>
      <c r="B18" s="49"/>
      <c r="C18" s="49"/>
      <c r="D18" s="49"/>
      <c r="E18" s="54"/>
      <c r="F18" s="49"/>
      <c r="G18" s="49"/>
      <c r="H18" s="51"/>
      <c r="I18" s="56"/>
    </row>
    <row r="19" spans="1:9" ht="19.5" customHeight="1">
      <c r="A19" s="49"/>
      <c r="B19" s="49"/>
      <c r="C19" s="49"/>
      <c r="D19" s="49"/>
      <c r="E19" s="53"/>
      <c r="F19" s="49"/>
      <c r="G19" s="49"/>
      <c r="H19" s="51"/>
      <c r="I19" s="56"/>
    </row>
    <row r="20" spans="1:9" ht="19.5" customHeight="1">
      <c r="A20" s="53"/>
      <c r="B20" s="53"/>
      <c r="C20" s="53"/>
      <c r="D20" s="53"/>
      <c r="E20" s="53"/>
      <c r="F20" s="49"/>
      <c r="G20" s="49"/>
      <c r="H20" s="51"/>
      <c r="I20" s="56"/>
    </row>
    <row r="21" spans="1:9" ht="19.5" customHeight="1">
      <c r="A21" s="51"/>
      <c r="B21" s="51"/>
      <c r="C21" s="51"/>
      <c r="D21" s="51"/>
      <c r="E21" s="55"/>
      <c r="F21" s="51"/>
      <c r="G21" s="51"/>
      <c r="H21" s="51"/>
      <c r="I21" s="56"/>
    </row>
    <row r="22" spans="1:9" ht="19.5" customHeight="1">
      <c r="A22" s="51"/>
      <c r="B22" s="51"/>
      <c r="C22" s="51"/>
      <c r="D22" s="51"/>
      <c r="E22" s="55"/>
      <c r="F22" s="51"/>
      <c r="G22" s="51"/>
      <c r="H22" s="51"/>
      <c r="I22" s="56"/>
    </row>
    <row r="23" spans="1:9" ht="19.5" customHeight="1">
      <c r="A23" s="51"/>
      <c r="B23" s="51"/>
      <c r="C23" s="51"/>
      <c r="D23" s="51"/>
      <c r="E23" s="55"/>
      <c r="F23" s="51"/>
      <c r="G23" s="51"/>
      <c r="H23" s="51"/>
      <c r="I23" s="56"/>
    </row>
    <row r="24" spans="1:9" ht="19.5" customHeight="1">
      <c r="A24" s="51"/>
      <c r="B24" s="51"/>
      <c r="C24" s="51"/>
      <c r="D24" s="51"/>
      <c r="E24" s="55"/>
      <c r="F24" s="51"/>
      <c r="G24" s="51"/>
      <c r="H24" s="51"/>
      <c r="I24" s="56"/>
    </row>
    <row r="25" spans="1:9" ht="19.5" customHeight="1">
      <c r="A25" s="51"/>
      <c r="B25" s="51"/>
      <c r="C25" s="51"/>
      <c r="D25" s="51"/>
      <c r="E25" s="55"/>
      <c r="F25" s="51"/>
      <c r="G25" s="51"/>
      <c r="H25" s="51"/>
      <c r="I25" s="56"/>
    </row>
    <row r="26" spans="1:9" ht="19.5" customHeight="1">
      <c r="A26" s="51"/>
      <c r="B26" s="51"/>
      <c r="C26" s="51"/>
      <c r="D26" s="51"/>
      <c r="E26" s="55"/>
      <c r="F26" s="51"/>
      <c r="G26" s="51"/>
      <c r="H26" s="51"/>
      <c r="I26" s="56"/>
    </row>
    <row r="27" spans="1:9" ht="19.5" customHeight="1">
      <c r="A27" s="51"/>
      <c r="B27" s="51"/>
      <c r="C27" s="51"/>
      <c r="D27" s="51"/>
      <c r="E27" s="55"/>
      <c r="F27" s="51"/>
      <c r="G27" s="51"/>
      <c r="H27" s="51"/>
      <c r="I27" s="56"/>
    </row>
    <row r="28" spans="1:9" ht="19.5" customHeight="1">
      <c r="A28" s="51"/>
      <c r="B28" s="51"/>
      <c r="C28" s="51"/>
      <c r="D28" s="51"/>
      <c r="E28" s="55"/>
      <c r="F28" s="51"/>
      <c r="G28" s="51"/>
      <c r="H28" s="51"/>
      <c r="I28" s="56"/>
    </row>
    <row r="29" spans="1:9" ht="19.5" customHeight="1">
      <c r="A29" s="51"/>
      <c r="B29" s="51"/>
      <c r="C29" s="51"/>
      <c r="D29" s="51"/>
      <c r="E29" s="55"/>
      <c r="F29" s="51"/>
      <c r="G29" s="51"/>
      <c r="H29" s="51"/>
      <c r="I29" s="56"/>
    </row>
    <row r="30" spans="1:9" ht="19.5" customHeight="1">
      <c r="A30" s="51"/>
      <c r="B30" s="51"/>
      <c r="C30" s="51"/>
      <c r="D30" s="51"/>
      <c r="E30" s="55"/>
      <c r="F30" s="51"/>
      <c r="G30" s="51"/>
      <c r="H30" s="51"/>
      <c r="I30" s="56"/>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workbookViewId="0" topLeftCell="A1">
      <selection activeCell="A4" sqref="A4"/>
    </sheetView>
  </sheetViews>
  <sheetFormatPr defaultColWidth="6.875" defaultRowHeight="12.75" customHeight="1"/>
  <cols>
    <col min="1" max="3" width="4.25390625" style="5" customWidth="1"/>
    <col min="4" max="4" width="12.75390625" style="5" customWidth="1"/>
    <col min="5" max="5" width="69.25390625" style="5" customWidth="1"/>
    <col min="6" max="8" width="13.625" style="5" customWidth="1"/>
    <col min="9" max="245" width="8.00390625" style="5" customWidth="1"/>
    <col min="246" max="16384" width="6.875" style="5" customWidth="1"/>
  </cols>
  <sheetData>
    <row r="1" spans="1:3" ht="25.5" customHeight="1">
      <c r="A1" s="275"/>
      <c r="B1" s="275"/>
      <c r="C1" s="275"/>
    </row>
    <row r="2" spans="1:245" ht="19.5" customHeight="1">
      <c r="A2" s="6"/>
      <c r="B2" s="7"/>
      <c r="C2" s="7"/>
      <c r="D2" s="7"/>
      <c r="E2" s="7"/>
      <c r="F2" s="7"/>
      <c r="G2" s="7"/>
      <c r="H2" s="8" t="s">
        <v>195</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19.5" customHeight="1">
      <c r="A3" s="229" t="s">
        <v>196</v>
      </c>
      <c r="B3" s="229"/>
      <c r="C3" s="229"/>
      <c r="D3" s="229"/>
      <c r="E3" s="229"/>
      <c r="F3" s="229"/>
      <c r="G3" s="229"/>
      <c r="H3" s="229"/>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9.5" customHeight="1">
      <c r="A4" s="70" t="s">
        <v>217</v>
      </c>
      <c r="B4" s="9"/>
      <c r="C4" s="9"/>
      <c r="D4" s="9"/>
      <c r="E4" s="9"/>
      <c r="F4" s="10"/>
      <c r="G4" s="10"/>
      <c r="H4" s="11" t="s">
        <v>4</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9.5" customHeight="1">
      <c r="A5" s="12" t="s">
        <v>28</v>
      </c>
      <c r="B5" s="12"/>
      <c r="C5" s="12"/>
      <c r="D5" s="13"/>
      <c r="E5" s="14"/>
      <c r="F5" s="241" t="s">
        <v>197</v>
      </c>
      <c r="G5" s="241"/>
      <c r="H5" s="24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19.5" customHeight="1">
      <c r="A6" s="15" t="s">
        <v>39</v>
      </c>
      <c r="B6" s="16"/>
      <c r="C6" s="17"/>
      <c r="D6" s="276" t="s">
        <v>40</v>
      </c>
      <c r="E6" s="237" t="s">
        <v>58</v>
      </c>
      <c r="F6" s="230" t="s">
        <v>29</v>
      </c>
      <c r="G6" s="230" t="s">
        <v>54</v>
      </c>
      <c r="H6" s="241" t="s">
        <v>55</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19.5" customHeight="1">
      <c r="A7" s="19" t="s">
        <v>49</v>
      </c>
      <c r="B7" s="20" t="s">
        <v>50</v>
      </c>
      <c r="C7" s="21" t="s">
        <v>51</v>
      </c>
      <c r="D7" s="281"/>
      <c r="E7" s="238"/>
      <c r="F7" s="231"/>
      <c r="G7" s="231"/>
      <c r="H7" s="242"/>
      <c r="I7" s="3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21" customHeight="1">
      <c r="A8" s="24"/>
      <c r="B8" s="24"/>
      <c r="C8" s="24"/>
      <c r="D8" s="24"/>
      <c r="E8" s="24"/>
      <c r="F8" s="25"/>
      <c r="G8" s="26"/>
      <c r="H8" s="25"/>
      <c r="I8" s="36"/>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21" customHeight="1">
      <c r="A9" s="24"/>
      <c r="B9" s="24"/>
      <c r="C9" s="24"/>
      <c r="D9" s="24"/>
      <c r="E9" s="24"/>
      <c r="F9" s="25"/>
      <c r="G9" s="26"/>
      <c r="H9" s="25"/>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row>
    <row r="10" spans="1:245" ht="21" customHeight="1">
      <c r="A10" s="24"/>
      <c r="B10" s="24"/>
      <c r="C10" s="24"/>
      <c r="D10" s="24"/>
      <c r="E10" s="24"/>
      <c r="F10" s="25"/>
      <c r="G10" s="26"/>
      <c r="H10" s="25"/>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21" customHeight="1">
      <c r="A11" s="24"/>
      <c r="B11" s="24"/>
      <c r="C11" s="24"/>
      <c r="D11" s="24"/>
      <c r="E11" s="24"/>
      <c r="F11" s="25"/>
      <c r="G11" s="26"/>
      <c r="H11" s="25"/>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21" customHeight="1">
      <c r="A12" s="24"/>
      <c r="B12" s="24"/>
      <c r="C12" s="24"/>
      <c r="D12" s="24"/>
      <c r="E12" s="24"/>
      <c r="F12" s="25"/>
      <c r="G12" s="26"/>
      <c r="H12" s="25"/>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21" customHeight="1">
      <c r="A13" s="24"/>
      <c r="B13" s="24"/>
      <c r="C13" s="24"/>
      <c r="D13" s="24"/>
      <c r="E13" s="24"/>
      <c r="F13" s="25"/>
      <c r="G13" s="26"/>
      <c r="H13" s="25"/>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21" customHeight="1">
      <c r="A14" s="24"/>
      <c r="B14" s="24"/>
      <c r="C14" s="24"/>
      <c r="D14" s="24"/>
      <c r="E14" s="24"/>
      <c r="F14" s="25"/>
      <c r="G14" s="26"/>
      <c r="H14" s="25"/>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21" customHeight="1">
      <c r="A15" s="24"/>
      <c r="B15" s="24"/>
      <c r="C15" s="24"/>
      <c r="D15" s="24"/>
      <c r="E15" s="24"/>
      <c r="F15" s="25"/>
      <c r="G15" s="26"/>
      <c r="H15" s="25"/>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245" ht="21" customHeight="1">
      <c r="A16" s="24"/>
      <c r="B16" s="24"/>
      <c r="C16" s="24"/>
      <c r="D16" s="24"/>
      <c r="E16" s="24"/>
      <c r="F16" s="25"/>
      <c r="G16" s="26"/>
      <c r="H16" s="25"/>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row>
    <row r="17" spans="1:245" ht="21" customHeight="1">
      <c r="A17" s="24"/>
      <c r="B17" s="24"/>
      <c r="C17" s="24"/>
      <c r="D17" s="24"/>
      <c r="E17" s="24"/>
      <c r="F17" s="25"/>
      <c r="G17" s="26"/>
      <c r="H17" s="25"/>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row>
    <row r="18" spans="1:245" ht="21" customHeight="1">
      <c r="A18" s="24"/>
      <c r="B18" s="24"/>
      <c r="C18" s="24"/>
      <c r="D18" s="24"/>
      <c r="E18" s="24"/>
      <c r="F18" s="25"/>
      <c r="G18" s="26"/>
      <c r="H18" s="25"/>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row>
    <row r="19" spans="1:245" ht="21" customHeight="1">
      <c r="A19" s="24"/>
      <c r="B19" s="24"/>
      <c r="C19" s="24"/>
      <c r="D19" s="24"/>
      <c r="E19" s="24"/>
      <c r="F19" s="25"/>
      <c r="G19" s="26"/>
      <c r="H19" s="25"/>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ht="21" customHeight="1">
      <c r="A20" s="24"/>
      <c r="B20" s="24"/>
      <c r="C20" s="24"/>
      <c r="D20" s="24"/>
      <c r="E20" s="24"/>
      <c r="F20" s="25"/>
      <c r="G20" s="26"/>
      <c r="H20" s="25"/>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row>
    <row r="21" spans="1:245" ht="21" customHeight="1">
      <c r="A21" s="24"/>
      <c r="B21" s="24"/>
      <c r="C21" s="24"/>
      <c r="D21" s="24"/>
      <c r="E21" s="24"/>
      <c r="F21" s="25"/>
      <c r="G21" s="26"/>
      <c r="H21" s="25"/>
      <c r="I21" s="27"/>
      <c r="J21" s="3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row>
    <row r="22" spans="1:245" ht="19.5" customHeight="1">
      <c r="A22" s="27"/>
      <c r="B22" s="27"/>
      <c r="C22" s="27"/>
      <c r="D22" s="28"/>
      <c r="E22" s="28"/>
      <c r="F22" s="28"/>
      <c r="G22" s="28"/>
      <c r="H22" s="2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row>
    <row r="23" spans="1:245" ht="19.5" customHeight="1">
      <c r="A23" s="27"/>
      <c r="B23" s="27"/>
      <c r="C23" s="27"/>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row>
    <row r="24" spans="1:245" ht="19.5" customHeight="1">
      <c r="A24" s="27"/>
      <c r="B24" s="27"/>
      <c r="C24" s="27"/>
      <c r="D24" s="28"/>
      <c r="E24" s="28"/>
      <c r="F24" s="28"/>
      <c r="G24" s="28"/>
      <c r="H24" s="28"/>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row>
    <row r="25" spans="1:245" ht="19.5" customHeight="1">
      <c r="A25" s="27"/>
      <c r="B25" s="27"/>
      <c r="C25" s="27"/>
      <c r="D25" s="28"/>
      <c r="E25" s="28"/>
      <c r="F25" s="28"/>
      <c r="G25" s="28"/>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row>
    <row r="26" spans="1:245" ht="19.5" customHeight="1">
      <c r="A26" s="27"/>
      <c r="B26" s="27"/>
      <c r="C26" s="27"/>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row>
    <row r="27" spans="1:245" ht="19.5" customHeight="1">
      <c r="A27" s="27"/>
      <c r="B27" s="27"/>
      <c r="C27" s="27"/>
      <c r="D27" s="28"/>
      <c r="E27" s="28"/>
      <c r="F27" s="28"/>
      <c r="G27" s="28"/>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row>
    <row r="28" spans="1:245" ht="19.5" customHeight="1">
      <c r="A28" s="27"/>
      <c r="B28" s="27"/>
      <c r="C28" s="27"/>
      <c r="D28" s="28"/>
      <c r="E28" s="28"/>
      <c r="F28" s="28"/>
      <c r="G28" s="28"/>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row>
    <row r="29" spans="1:245" ht="19.5" customHeight="1">
      <c r="A29" s="27"/>
      <c r="B29" s="27"/>
      <c r="C29" s="27"/>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row>
    <row r="30" spans="1:245" ht="19.5" customHeight="1">
      <c r="A30" s="27"/>
      <c r="B30" s="27"/>
      <c r="C30" s="27"/>
      <c r="D30" s="28"/>
      <c r="E30" s="28"/>
      <c r="F30" s="28"/>
      <c r="G30" s="28"/>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row>
    <row r="31" spans="1:245" ht="19.5" customHeight="1">
      <c r="A31" s="27"/>
      <c r="B31" s="27"/>
      <c r="C31" s="27"/>
      <c r="D31" s="28"/>
      <c r="E31" s="28"/>
      <c r="F31" s="28"/>
      <c r="G31" s="28"/>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row>
    <row r="32" spans="1:245" ht="19.5" customHeight="1">
      <c r="A32" s="27"/>
      <c r="B32" s="27"/>
      <c r="C32" s="27"/>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row>
    <row r="33" spans="1:245" ht="19.5" customHeight="1">
      <c r="A33" s="27"/>
      <c r="B33" s="27"/>
      <c r="C33" s="27"/>
      <c r="D33" s="27"/>
      <c r="E33" s="29"/>
      <c r="F33" s="29"/>
      <c r="G33" s="29"/>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row>
    <row r="34" spans="1:245" ht="19.5" customHeight="1">
      <c r="A34" s="27"/>
      <c r="B34" s="27"/>
      <c r="C34" s="27"/>
      <c r="D34" s="27"/>
      <c r="E34" s="29"/>
      <c r="F34" s="29"/>
      <c r="G34" s="29"/>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row>
    <row r="35" spans="1:245" ht="19.5" customHeight="1">
      <c r="A35" s="27"/>
      <c r="B35" s="27"/>
      <c r="C35" s="27"/>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row>
    <row r="36" spans="1:245" ht="19.5" customHeight="1">
      <c r="A36" s="27"/>
      <c r="B36" s="27"/>
      <c r="C36" s="27"/>
      <c r="D36" s="27"/>
      <c r="E36" s="30"/>
      <c r="F36" s="30"/>
      <c r="G36" s="30"/>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row>
    <row r="37" spans="1:245" ht="19.5" customHeight="1">
      <c r="A37" s="31"/>
      <c r="B37" s="31"/>
      <c r="C37" s="31"/>
      <c r="D37" s="31"/>
      <c r="E37" s="32"/>
      <c r="F37" s="32"/>
      <c r="G37" s="32"/>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row>
    <row r="38" spans="1:245" ht="19.5" customHeight="1">
      <c r="A38" s="33"/>
      <c r="B38" s="33"/>
      <c r="C38" s="33"/>
      <c r="D38" s="33"/>
      <c r="E38" s="33"/>
      <c r="F38" s="33"/>
      <c r="G38" s="33"/>
      <c r="H38" s="34"/>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row>
    <row r="39" spans="1:245" ht="19.5" customHeight="1">
      <c r="A39" s="31"/>
      <c r="B39" s="31"/>
      <c r="C39" s="31"/>
      <c r="D39" s="31"/>
      <c r="E39" s="31"/>
      <c r="F39" s="31"/>
      <c r="G39" s="3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row>
    <row r="40" spans="1:245" ht="19.5" customHeight="1">
      <c r="A40" s="35"/>
      <c r="B40" s="35"/>
      <c r="C40" s="35"/>
      <c r="D40" s="35"/>
      <c r="E40" s="35"/>
      <c r="F40" s="31"/>
      <c r="G40" s="31"/>
      <c r="H40" s="34"/>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row>
    <row r="41" spans="1:245" ht="19.5" customHeight="1">
      <c r="A41" s="35"/>
      <c r="B41" s="35"/>
      <c r="C41" s="35"/>
      <c r="D41" s="35"/>
      <c r="E41" s="35"/>
      <c r="F41" s="31"/>
      <c r="G41" s="31"/>
      <c r="H41" s="34"/>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row>
    <row r="42" spans="1:245" ht="19.5" customHeight="1">
      <c r="A42" s="35"/>
      <c r="B42" s="35"/>
      <c r="C42" s="35"/>
      <c r="D42" s="35"/>
      <c r="E42" s="35"/>
      <c r="F42" s="31"/>
      <c r="G42" s="31"/>
      <c r="H42" s="34"/>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row>
    <row r="43" spans="1:245" ht="19.5" customHeight="1">
      <c r="A43" s="35"/>
      <c r="B43" s="35"/>
      <c r="C43" s="35"/>
      <c r="D43" s="35"/>
      <c r="E43" s="35"/>
      <c r="F43" s="31"/>
      <c r="G43" s="31"/>
      <c r="H43" s="34"/>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row>
    <row r="44" spans="1:245" ht="19.5" customHeight="1">
      <c r="A44" s="35"/>
      <c r="B44" s="35"/>
      <c r="C44" s="35"/>
      <c r="D44" s="35"/>
      <c r="E44" s="35"/>
      <c r="F44" s="31"/>
      <c r="G44" s="31"/>
      <c r="H44" s="34"/>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row>
    <row r="45" spans="1:245" ht="19.5" customHeight="1">
      <c r="A45" s="35"/>
      <c r="B45" s="35"/>
      <c r="C45" s="35"/>
      <c r="D45" s="35"/>
      <c r="E45" s="35"/>
      <c r="F45" s="31"/>
      <c r="G45" s="31"/>
      <c r="H45" s="34"/>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row>
    <row r="46" spans="1:245" ht="19.5" customHeight="1">
      <c r="A46" s="35"/>
      <c r="B46" s="35"/>
      <c r="C46" s="35"/>
      <c r="D46" s="35"/>
      <c r="E46" s="35"/>
      <c r="F46" s="31"/>
      <c r="G46" s="31"/>
      <c r="H46" s="34"/>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row>
    <row r="47" spans="1:245" ht="19.5" customHeight="1">
      <c r="A47" s="35"/>
      <c r="B47" s="35"/>
      <c r="C47" s="35"/>
      <c r="D47" s="35"/>
      <c r="E47" s="35"/>
      <c r="F47" s="31"/>
      <c r="G47" s="31"/>
      <c r="H47" s="34"/>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row>
    <row r="48" spans="1:245" ht="19.5" customHeight="1">
      <c r="A48" s="35"/>
      <c r="B48" s="35"/>
      <c r="C48" s="35"/>
      <c r="D48" s="35"/>
      <c r="E48" s="35"/>
      <c r="F48" s="31"/>
      <c r="G48" s="31"/>
      <c r="H48" s="34"/>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row>
    <row r="49" spans="1:245" ht="19.5" customHeight="1">
      <c r="A49" s="35"/>
      <c r="B49" s="35"/>
      <c r="C49" s="35"/>
      <c r="D49" s="35"/>
      <c r="E49" s="35"/>
      <c r="F49" s="31"/>
      <c r="G49" s="31"/>
      <c r="H49" s="34"/>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workbookViewId="0" topLeftCell="A1">
      <selection activeCell="A4" sqref="A4"/>
    </sheetView>
  </sheetViews>
  <sheetFormatPr defaultColWidth="6.875" defaultRowHeight="12.75" customHeight="1"/>
  <cols>
    <col min="1" max="1" width="13.75390625" style="5" customWidth="1"/>
    <col min="2" max="2" width="32.00390625" style="5" customWidth="1"/>
    <col min="3" max="4" width="13.50390625" style="5" customWidth="1"/>
    <col min="5" max="7" width="14.00390625" style="5" customWidth="1"/>
    <col min="8" max="8" width="13.50390625" style="5" customWidth="1"/>
    <col min="9" max="9" width="6.50390625" style="5" customWidth="1"/>
    <col min="10" max="16384" width="6.875" style="5" customWidth="1"/>
  </cols>
  <sheetData>
    <row r="1" ht="22.5" customHeight="1">
      <c r="A1" s="38"/>
    </row>
    <row r="2" spans="1:9" ht="19.5" customHeight="1">
      <c r="A2" s="39"/>
      <c r="B2" s="39"/>
      <c r="C2" s="39"/>
      <c r="D2" s="39"/>
      <c r="E2" s="40"/>
      <c r="F2" s="39"/>
      <c r="G2" s="39"/>
      <c r="H2" s="41" t="s">
        <v>198</v>
      </c>
      <c r="I2" s="58"/>
    </row>
    <row r="3" spans="1:9" ht="25.5" customHeight="1">
      <c r="A3" s="229" t="s">
        <v>199</v>
      </c>
      <c r="B3" s="229"/>
      <c r="C3" s="229"/>
      <c r="D3" s="229"/>
      <c r="E3" s="229"/>
      <c r="F3" s="229"/>
      <c r="G3" s="229"/>
      <c r="H3" s="229"/>
      <c r="I3" s="58"/>
    </row>
    <row r="4" spans="1:9" ht="19.5" customHeight="1">
      <c r="A4" s="70" t="s">
        <v>217</v>
      </c>
      <c r="B4" s="42"/>
      <c r="C4" s="42"/>
      <c r="D4" s="42"/>
      <c r="E4" s="42"/>
      <c r="F4" s="42"/>
      <c r="G4" s="42"/>
      <c r="H4" s="11" t="s">
        <v>4</v>
      </c>
      <c r="I4" s="58"/>
    </row>
    <row r="5" spans="1:9" ht="19.5" customHeight="1">
      <c r="A5" s="237" t="s">
        <v>189</v>
      </c>
      <c r="B5" s="237" t="s">
        <v>190</v>
      </c>
      <c r="C5" s="241" t="s">
        <v>191</v>
      </c>
      <c r="D5" s="241"/>
      <c r="E5" s="241"/>
      <c r="F5" s="241"/>
      <c r="G5" s="241"/>
      <c r="H5" s="241"/>
      <c r="I5" s="58"/>
    </row>
    <row r="6" spans="1:9" ht="19.5" customHeight="1">
      <c r="A6" s="237"/>
      <c r="B6" s="237"/>
      <c r="C6" s="277" t="s">
        <v>29</v>
      </c>
      <c r="D6" s="279" t="s">
        <v>120</v>
      </c>
      <c r="E6" s="43" t="s">
        <v>192</v>
      </c>
      <c r="F6" s="44"/>
      <c r="G6" s="44"/>
      <c r="H6" s="280" t="s">
        <v>125</v>
      </c>
      <c r="I6" s="58"/>
    </row>
    <row r="7" spans="1:9" ht="33.75" customHeight="1">
      <c r="A7" s="238"/>
      <c r="B7" s="238"/>
      <c r="C7" s="278"/>
      <c r="D7" s="231"/>
      <c r="E7" s="45" t="s">
        <v>44</v>
      </c>
      <c r="F7" s="46" t="s">
        <v>193</v>
      </c>
      <c r="G7" s="47" t="s">
        <v>194</v>
      </c>
      <c r="H7" s="152"/>
      <c r="I7" s="58"/>
    </row>
    <row r="8" spans="1:9" ht="19.5" customHeight="1">
      <c r="A8" s="48"/>
      <c r="B8" s="48"/>
      <c r="C8" s="25"/>
      <c r="D8" s="25"/>
      <c r="E8" s="25"/>
      <c r="F8" s="25"/>
      <c r="G8" s="25"/>
      <c r="H8" s="25"/>
      <c r="I8" s="59"/>
    </row>
    <row r="9" spans="1:9" ht="19.5" customHeight="1">
      <c r="A9" s="49"/>
      <c r="B9" s="49"/>
      <c r="C9" s="49"/>
      <c r="D9" s="49"/>
      <c r="E9" s="50"/>
      <c r="F9" s="49"/>
      <c r="G9" s="49"/>
      <c r="H9" s="51"/>
      <c r="I9" s="58"/>
    </row>
    <row r="10" spans="1:9" ht="19.5" customHeight="1">
      <c r="A10" s="49"/>
      <c r="B10" s="49"/>
      <c r="C10" s="49"/>
      <c r="D10" s="49"/>
      <c r="E10" s="50"/>
      <c r="F10" s="52"/>
      <c r="G10" s="52"/>
      <c r="H10" s="51"/>
      <c r="I10" s="56"/>
    </row>
    <row r="11" spans="1:9" ht="19.5" customHeight="1">
      <c r="A11" s="49"/>
      <c r="B11" s="49"/>
      <c r="C11" s="49"/>
      <c r="D11" s="49"/>
      <c r="E11" s="53"/>
      <c r="F11" s="49"/>
      <c r="G11" s="49"/>
      <c r="H11" s="51"/>
      <c r="I11" s="56"/>
    </row>
    <row r="12" spans="1:9" ht="19.5" customHeight="1">
      <c r="A12" s="49"/>
      <c r="B12" s="49"/>
      <c r="C12" s="49"/>
      <c r="D12" s="49"/>
      <c r="E12" s="53"/>
      <c r="F12" s="49"/>
      <c r="G12" s="49"/>
      <c r="H12" s="51"/>
      <c r="I12" s="56"/>
    </row>
    <row r="13" spans="1:9" ht="19.5" customHeight="1">
      <c r="A13" s="49"/>
      <c r="B13" s="49"/>
      <c r="C13" s="49"/>
      <c r="D13" s="49"/>
      <c r="E13" s="50"/>
      <c r="F13" s="49"/>
      <c r="G13" s="49"/>
      <c r="H13" s="51"/>
      <c r="I13" s="56"/>
    </row>
    <row r="14" spans="1:9" ht="19.5" customHeight="1">
      <c r="A14" s="49"/>
      <c r="B14" s="49"/>
      <c r="C14" s="49"/>
      <c r="D14" s="49"/>
      <c r="E14" s="50"/>
      <c r="F14" s="49"/>
      <c r="G14" s="49"/>
      <c r="H14" s="51"/>
      <c r="I14" s="56"/>
    </row>
    <row r="15" spans="1:9" ht="19.5" customHeight="1">
      <c r="A15" s="49"/>
      <c r="B15" s="49"/>
      <c r="C15" s="49"/>
      <c r="D15" s="49"/>
      <c r="E15" s="53"/>
      <c r="F15" s="49"/>
      <c r="G15" s="49"/>
      <c r="H15" s="51"/>
      <c r="I15" s="56"/>
    </row>
    <row r="16" spans="1:9" ht="19.5" customHeight="1">
      <c r="A16" s="49"/>
      <c r="B16" s="49"/>
      <c r="C16" s="49"/>
      <c r="D16" s="49"/>
      <c r="E16" s="53"/>
      <c r="F16" s="49"/>
      <c r="G16" s="49"/>
      <c r="H16" s="51"/>
      <c r="I16" s="56"/>
    </row>
    <row r="17" spans="1:9" ht="19.5" customHeight="1">
      <c r="A17" s="49"/>
      <c r="B17" s="49"/>
      <c r="C17" s="49"/>
      <c r="D17" s="49"/>
      <c r="E17" s="50"/>
      <c r="F17" s="49"/>
      <c r="G17" s="49"/>
      <c r="H17" s="51"/>
      <c r="I17" s="56"/>
    </row>
    <row r="18" spans="1:9" ht="19.5" customHeight="1">
      <c r="A18" s="49"/>
      <c r="B18" s="49"/>
      <c r="C18" s="49"/>
      <c r="D18" s="49"/>
      <c r="E18" s="50"/>
      <c r="F18" s="49"/>
      <c r="G18" s="49"/>
      <c r="H18" s="51"/>
      <c r="I18" s="56"/>
    </row>
    <row r="19" spans="1:9" ht="19.5" customHeight="1">
      <c r="A19" s="49"/>
      <c r="B19" s="49"/>
      <c r="C19" s="49"/>
      <c r="D19" s="49"/>
      <c r="E19" s="54"/>
      <c r="F19" s="49"/>
      <c r="G19" s="49"/>
      <c r="H19" s="51"/>
      <c r="I19" s="56"/>
    </row>
    <row r="20" spans="1:9" ht="19.5" customHeight="1">
      <c r="A20" s="49"/>
      <c r="B20" s="49"/>
      <c r="C20" s="49"/>
      <c r="D20" s="49"/>
      <c r="E20" s="53"/>
      <c r="F20" s="49"/>
      <c r="G20" s="49"/>
      <c r="H20" s="51"/>
      <c r="I20" s="56"/>
    </row>
    <row r="21" spans="1:9" ht="19.5" customHeight="1">
      <c r="A21" s="53"/>
      <c r="B21" s="53"/>
      <c r="C21" s="53"/>
      <c r="D21" s="53"/>
      <c r="E21" s="53"/>
      <c r="F21" s="49"/>
      <c r="G21" s="49"/>
      <c r="H21" s="51"/>
      <c r="I21" s="56"/>
    </row>
    <row r="22" spans="1:9" ht="19.5" customHeight="1">
      <c r="A22" s="51"/>
      <c r="B22" s="51"/>
      <c r="C22" s="51"/>
      <c r="D22" s="51"/>
      <c r="E22" s="55"/>
      <c r="F22" s="51"/>
      <c r="G22" s="51"/>
      <c r="H22" s="51"/>
      <c r="I22" s="56"/>
    </row>
    <row r="23" spans="1:9" ht="19.5" customHeight="1">
      <c r="A23" s="51"/>
      <c r="B23" s="51"/>
      <c r="C23" s="51"/>
      <c r="D23" s="51"/>
      <c r="E23" s="55"/>
      <c r="F23" s="51"/>
      <c r="G23" s="51"/>
      <c r="H23" s="51"/>
      <c r="I23" s="56"/>
    </row>
    <row r="24" spans="1:9" ht="19.5" customHeight="1">
      <c r="A24" s="51"/>
      <c r="B24" s="51"/>
      <c r="C24" s="51"/>
      <c r="D24" s="51"/>
      <c r="E24" s="55"/>
      <c r="F24" s="51"/>
      <c r="G24" s="51"/>
      <c r="H24" s="51"/>
      <c r="I24" s="56"/>
    </row>
    <row r="25" spans="1:9" ht="19.5" customHeight="1">
      <c r="A25" s="51"/>
      <c r="B25" s="51"/>
      <c r="C25" s="51"/>
      <c r="D25" s="51"/>
      <c r="E25" s="55"/>
      <c r="F25" s="51"/>
      <c r="G25" s="51"/>
      <c r="H25" s="51"/>
      <c r="I25" s="56"/>
    </row>
    <row r="26" spans="1:9" ht="19.5" customHeight="1">
      <c r="A26" s="56"/>
      <c r="B26" s="56"/>
      <c r="C26" s="56"/>
      <c r="D26" s="56"/>
      <c r="E26" s="57"/>
      <c r="F26" s="56"/>
      <c r="G26" s="56"/>
      <c r="H26" s="56"/>
      <c r="I26" s="56"/>
    </row>
    <row r="27" spans="1:9" ht="19.5" customHeight="1">
      <c r="A27" s="56"/>
      <c r="B27" s="56"/>
      <c r="C27" s="56"/>
      <c r="D27" s="56"/>
      <c r="E27" s="57"/>
      <c r="F27" s="56"/>
      <c r="G27" s="56"/>
      <c r="H27" s="56"/>
      <c r="I27" s="56"/>
    </row>
    <row r="28" spans="1:9" ht="19.5" customHeight="1">
      <c r="A28" s="56"/>
      <c r="B28" s="56"/>
      <c r="C28" s="56"/>
      <c r="D28" s="56"/>
      <c r="E28" s="57"/>
      <c r="F28" s="56"/>
      <c r="G28" s="56"/>
      <c r="H28" s="56"/>
      <c r="I28" s="56"/>
    </row>
    <row r="29" spans="1:9" ht="19.5" customHeight="1">
      <c r="A29" s="56"/>
      <c r="B29" s="56"/>
      <c r="C29" s="56"/>
      <c r="D29" s="56"/>
      <c r="E29" s="57"/>
      <c r="F29" s="56"/>
      <c r="G29" s="56"/>
      <c r="H29" s="56"/>
      <c r="I29" s="56"/>
    </row>
    <row r="30" spans="1:9" ht="19.5" customHeight="1">
      <c r="A30" s="56"/>
      <c r="B30" s="56"/>
      <c r="C30" s="56"/>
      <c r="D30" s="56"/>
      <c r="E30" s="57"/>
      <c r="F30" s="56"/>
      <c r="G30" s="56"/>
      <c r="H30" s="56"/>
      <c r="I30" s="56"/>
    </row>
    <row r="31" spans="1:9" ht="19.5" customHeight="1">
      <c r="A31" s="56"/>
      <c r="B31" s="56"/>
      <c r="C31" s="56"/>
      <c r="D31" s="56"/>
      <c r="E31" s="57"/>
      <c r="F31" s="56"/>
      <c r="G31" s="56"/>
      <c r="H31" s="56"/>
      <c r="I31" s="56"/>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workbookViewId="0" topLeftCell="A1">
      <selection activeCell="A4" sqref="A4"/>
    </sheetView>
  </sheetViews>
  <sheetFormatPr defaultColWidth="6.875" defaultRowHeight="12.75" customHeight="1"/>
  <cols>
    <col min="1" max="3" width="4.625" style="5" customWidth="1"/>
    <col min="4" max="4" width="12.75390625" style="5" customWidth="1"/>
    <col min="5" max="5" width="69.25390625" style="5" customWidth="1"/>
    <col min="6" max="8" width="14.75390625" style="5" customWidth="1"/>
    <col min="9" max="245" width="8.00390625" style="5" customWidth="1"/>
    <col min="246" max="16384" width="6.875" style="5" customWidth="1"/>
  </cols>
  <sheetData>
    <row r="1" spans="1:3" ht="19.5" customHeight="1">
      <c r="A1" s="275"/>
      <c r="B1" s="275"/>
      <c r="C1" s="275"/>
    </row>
    <row r="2" spans="1:245" ht="19.5" customHeight="1">
      <c r="A2" s="6"/>
      <c r="B2" s="7"/>
      <c r="C2" s="7"/>
      <c r="D2" s="7"/>
      <c r="E2" s="7"/>
      <c r="F2" s="7"/>
      <c r="G2" s="7"/>
      <c r="H2" s="8" t="s">
        <v>200</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19.5" customHeight="1">
      <c r="A3" s="229" t="s">
        <v>201</v>
      </c>
      <c r="B3" s="229"/>
      <c r="C3" s="229"/>
      <c r="D3" s="229"/>
      <c r="E3" s="229"/>
      <c r="F3" s="229"/>
      <c r="G3" s="229"/>
      <c r="H3" s="229"/>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9.5" customHeight="1">
      <c r="A4" s="70" t="s">
        <v>217</v>
      </c>
      <c r="B4" s="9"/>
      <c r="C4" s="9"/>
      <c r="D4" s="9"/>
      <c r="E4" s="9"/>
      <c r="F4" s="10"/>
      <c r="G4" s="10"/>
      <c r="H4" s="11" t="s">
        <v>4</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9.5" customHeight="1">
      <c r="A5" s="12" t="s">
        <v>28</v>
      </c>
      <c r="B5" s="12"/>
      <c r="C5" s="12"/>
      <c r="D5" s="13"/>
      <c r="E5" s="14"/>
      <c r="F5" s="241" t="s">
        <v>202</v>
      </c>
      <c r="G5" s="241"/>
      <c r="H5" s="24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19.5" customHeight="1">
      <c r="A6" s="15" t="s">
        <v>39</v>
      </c>
      <c r="B6" s="16"/>
      <c r="C6" s="17"/>
      <c r="D6" s="276" t="s">
        <v>40</v>
      </c>
      <c r="E6" s="237" t="s">
        <v>58</v>
      </c>
      <c r="F6" s="230" t="s">
        <v>29</v>
      </c>
      <c r="G6" s="230" t="s">
        <v>54</v>
      </c>
      <c r="H6" s="241" t="s">
        <v>55</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19.5" customHeight="1">
      <c r="A7" s="19" t="s">
        <v>49</v>
      </c>
      <c r="B7" s="20" t="s">
        <v>50</v>
      </c>
      <c r="C7" s="21" t="s">
        <v>51</v>
      </c>
      <c r="D7" s="281"/>
      <c r="E7" s="238"/>
      <c r="F7" s="231"/>
      <c r="G7" s="231"/>
      <c r="H7" s="242"/>
      <c r="I7" s="3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24" customHeight="1">
      <c r="A8" s="24"/>
      <c r="B8" s="24"/>
      <c r="C8" s="24"/>
      <c r="D8" s="24"/>
      <c r="E8" s="24"/>
      <c r="F8" s="25"/>
      <c r="G8" s="26"/>
      <c r="H8" s="25"/>
      <c r="I8" s="36"/>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24" customHeight="1">
      <c r="A9" s="24"/>
      <c r="B9" s="24"/>
      <c r="C9" s="24"/>
      <c r="D9" s="24"/>
      <c r="E9" s="24"/>
      <c r="F9" s="25"/>
      <c r="G9" s="26"/>
      <c r="H9" s="25"/>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row>
    <row r="10" spans="1:245" ht="24" customHeight="1">
      <c r="A10" s="24"/>
      <c r="B10" s="24"/>
      <c r="C10" s="24"/>
      <c r="D10" s="24"/>
      <c r="E10" s="24"/>
      <c r="F10" s="25"/>
      <c r="G10" s="26"/>
      <c r="H10" s="25"/>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24" customHeight="1">
      <c r="A11" s="24"/>
      <c r="B11" s="24"/>
      <c r="C11" s="24"/>
      <c r="D11" s="24"/>
      <c r="E11" s="24"/>
      <c r="F11" s="25"/>
      <c r="G11" s="26"/>
      <c r="H11" s="25"/>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24" customHeight="1">
      <c r="A12" s="24"/>
      <c r="B12" s="24"/>
      <c r="C12" s="24"/>
      <c r="D12" s="24"/>
      <c r="E12" s="24"/>
      <c r="F12" s="25"/>
      <c r="G12" s="26"/>
      <c r="H12" s="25"/>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24" customHeight="1">
      <c r="A13" s="24"/>
      <c r="B13" s="24"/>
      <c r="C13" s="24"/>
      <c r="D13" s="24"/>
      <c r="E13" s="24"/>
      <c r="F13" s="25"/>
      <c r="G13" s="26"/>
      <c r="H13" s="25"/>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24" customHeight="1">
      <c r="A14" s="24"/>
      <c r="B14" s="24"/>
      <c r="C14" s="24"/>
      <c r="D14" s="24"/>
      <c r="E14" s="24"/>
      <c r="F14" s="25"/>
      <c r="G14" s="26"/>
      <c r="H14" s="25"/>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24" customHeight="1">
      <c r="A15" s="24"/>
      <c r="B15" s="24"/>
      <c r="C15" s="24"/>
      <c r="D15" s="24"/>
      <c r="E15" s="24"/>
      <c r="F15" s="25"/>
      <c r="G15" s="26"/>
      <c r="H15" s="25"/>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245" ht="24" customHeight="1">
      <c r="A16" s="24"/>
      <c r="B16" s="24"/>
      <c r="C16" s="24"/>
      <c r="D16" s="24"/>
      <c r="E16" s="24"/>
      <c r="F16" s="25"/>
      <c r="G16" s="26"/>
      <c r="H16" s="25"/>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row>
    <row r="17" spans="1:245" ht="24" customHeight="1">
      <c r="A17" s="24"/>
      <c r="B17" s="24"/>
      <c r="C17" s="24"/>
      <c r="D17" s="24"/>
      <c r="E17" s="24"/>
      <c r="F17" s="25"/>
      <c r="G17" s="26"/>
      <c r="H17" s="25"/>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row>
    <row r="18" spans="1:245" ht="24" customHeight="1">
      <c r="A18" s="24"/>
      <c r="B18" s="24"/>
      <c r="C18" s="24"/>
      <c r="D18" s="24"/>
      <c r="E18" s="24"/>
      <c r="F18" s="25"/>
      <c r="G18" s="26"/>
      <c r="H18" s="25"/>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row>
    <row r="19" spans="1:245" ht="24" customHeight="1">
      <c r="A19" s="24"/>
      <c r="B19" s="24"/>
      <c r="C19" s="24"/>
      <c r="D19" s="24"/>
      <c r="E19" s="24"/>
      <c r="F19" s="25"/>
      <c r="G19" s="26"/>
      <c r="H19" s="25"/>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ht="24" customHeight="1">
      <c r="A20" s="24"/>
      <c r="B20" s="24"/>
      <c r="C20" s="24"/>
      <c r="D20" s="24"/>
      <c r="E20" s="24"/>
      <c r="F20" s="25"/>
      <c r="G20" s="26"/>
      <c r="H20" s="25"/>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row>
    <row r="21" spans="1:245" ht="24" customHeight="1">
      <c r="A21" s="24"/>
      <c r="B21" s="24"/>
      <c r="C21" s="24"/>
      <c r="D21" s="24"/>
      <c r="E21" s="24"/>
      <c r="F21" s="25"/>
      <c r="G21" s="26"/>
      <c r="H21" s="25"/>
      <c r="I21" s="27"/>
      <c r="J21" s="3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row>
    <row r="22" spans="1:245" ht="24" customHeight="1">
      <c r="A22" s="24"/>
      <c r="B22" s="24"/>
      <c r="C22" s="24"/>
      <c r="D22" s="24"/>
      <c r="E22" s="24"/>
      <c r="F22" s="25"/>
      <c r="G22" s="26"/>
      <c r="H22" s="25"/>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row>
    <row r="23" spans="1:245" ht="24" customHeight="1">
      <c r="A23" s="24"/>
      <c r="B23" s="24"/>
      <c r="C23" s="24"/>
      <c r="D23" s="24"/>
      <c r="E23" s="24"/>
      <c r="F23" s="25"/>
      <c r="G23" s="26"/>
      <c r="H23" s="25"/>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row>
    <row r="24" spans="1:245" ht="24" customHeight="1">
      <c r="A24" s="24"/>
      <c r="B24" s="24"/>
      <c r="C24" s="24"/>
      <c r="D24" s="24"/>
      <c r="E24" s="24"/>
      <c r="F24" s="25"/>
      <c r="G24" s="26"/>
      <c r="H24" s="25"/>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row>
    <row r="25" spans="1:245" ht="19.5" customHeight="1">
      <c r="A25" s="27"/>
      <c r="B25" s="27"/>
      <c r="C25" s="27"/>
      <c r="D25" s="28"/>
      <c r="E25" s="28"/>
      <c r="F25" s="28"/>
      <c r="G25" s="28"/>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row>
    <row r="26" spans="1:245" ht="19.5" customHeight="1">
      <c r="A26" s="27"/>
      <c r="B26" s="27"/>
      <c r="C26" s="27"/>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row>
    <row r="27" spans="1:245" ht="19.5" customHeight="1">
      <c r="A27" s="27"/>
      <c r="B27" s="27"/>
      <c r="C27" s="27"/>
      <c r="D27" s="28"/>
      <c r="E27" s="28"/>
      <c r="F27" s="28"/>
      <c r="G27" s="28"/>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row>
    <row r="28" spans="1:245" ht="19.5" customHeight="1">
      <c r="A28" s="27"/>
      <c r="B28" s="27"/>
      <c r="C28" s="27"/>
      <c r="D28" s="28"/>
      <c r="E28" s="28"/>
      <c r="F28" s="28"/>
      <c r="G28" s="28"/>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row>
    <row r="29" spans="1:245" ht="19.5" customHeight="1">
      <c r="A29" s="27"/>
      <c r="B29" s="27"/>
      <c r="C29" s="27"/>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row>
    <row r="30" spans="1:245" ht="19.5" customHeight="1">
      <c r="A30" s="27"/>
      <c r="B30" s="27"/>
      <c r="C30" s="27"/>
      <c r="D30" s="28"/>
      <c r="E30" s="28"/>
      <c r="F30" s="28"/>
      <c r="G30" s="28"/>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row>
    <row r="31" spans="1:245" ht="19.5" customHeight="1">
      <c r="A31" s="27"/>
      <c r="B31" s="27"/>
      <c r="C31" s="27"/>
      <c r="D31" s="28"/>
      <c r="E31" s="28"/>
      <c r="F31" s="28"/>
      <c r="G31" s="28"/>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row>
    <row r="32" spans="1:245" ht="19.5" customHeight="1">
      <c r="A32" s="27"/>
      <c r="B32" s="27"/>
      <c r="C32" s="27"/>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row>
    <row r="33" spans="1:245" ht="19.5" customHeight="1">
      <c r="A33" s="27"/>
      <c r="B33" s="27"/>
      <c r="C33" s="27"/>
      <c r="D33" s="27"/>
      <c r="E33" s="29"/>
      <c r="F33" s="29"/>
      <c r="G33" s="29"/>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row>
    <row r="34" spans="1:245" ht="19.5" customHeight="1">
      <c r="A34" s="27"/>
      <c r="B34" s="27"/>
      <c r="C34" s="27"/>
      <c r="D34" s="27"/>
      <c r="E34" s="29"/>
      <c r="F34" s="29"/>
      <c r="G34" s="29"/>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row>
    <row r="35" spans="1:245" ht="19.5" customHeight="1">
      <c r="A35" s="27"/>
      <c r="B35" s="27"/>
      <c r="C35" s="27"/>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row>
    <row r="36" spans="1:245" ht="19.5" customHeight="1">
      <c r="A36" s="27"/>
      <c r="B36" s="27"/>
      <c r="C36" s="27"/>
      <c r="D36" s="27"/>
      <c r="E36" s="30"/>
      <c r="F36" s="30"/>
      <c r="G36" s="30"/>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row>
    <row r="37" spans="1:245" ht="19.5" customHeight="1">
      <c r="A37" s="31"/>
      <c r="B37" s="31"/>
      <c r="C37" s="31"/>
      <c r="D37" s="31"/>
      <c r="E37" s="32"/>
      <c r="F37" s="32"/>
      <c r="G37" s="32"/>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row>
    <row r="38" spans="1:245" ht="19.5" customHeight="1">
      <c r="A38" s="33"/>
      <c r="B38" s="33"/>
      <c r="C38" s="33"/>
      <c r="D38" s="33"/>
      <c r="E38" s="33"/>
      <c r="F38" s="33"/>
      <c r="G38" s="33"/>
      <c r="H38" s="34"/>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row>
    <row r="39" spans="1:245" ht="19.5" customHeight="1">
      <c r="A39" s="31"/>
      <c r="B39" s="31"/>
      <c r="C39" s="31"/>
      <c r="D39" s="31"/>
      <c r="E39" s="31"/>
      <c r="F39" s="31"/>
      <c r="G39" s="3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row>
    <row r="40" spans="1:245" ht="19.5" customHeight="1">
      <c r="A40" s="35"/>
      <c r="B40" s="35"/>
      <c r="C40" s="35"/>
      <c r="D40" s="35"/>
      <c r="E40" s="35"/>
      <c r="F40" s="31"/>
      <c r="G40" s="31"/>
      <c r="H40" s="34"/>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row>
    <row r="41" spans="1:245" ht="19.5" customHeight="1">
      <c r="A41" s="35"/>
      <c r="B41" s="35"/>
      <c r="C41" s="35"/>
      <c r="D41" s="35"/>
      <c r="E41" s="35"/>
      <c r="F41" s="31"/>
      <c r="G41" s="31"/>
      <c r="H41" s="34"/>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row>
    <row r="42" spans="1:245" ht="19.5" customHeight="1">
      <c r="A42" s="35"/>
      <c r="B42" s="35"/>
      <c r="C42" s="35"/>
      <c r="D42" s="35"/>
      <c r="E42" s="35"/>
      <c r="F42" s="31"/>
      <c r="G42" s="31"/>
      <c r="H42" s="34"/>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row>
    <row r="43" spans="1:245" ht="19.5" customHeight="1">
      <c r="A43" s="35"/>
      <c r="B43" s="35"/>
      <c r="C43" s="35"/>
      <c r="D43" s="35"/>
      <c r="E43" s="35"/>
      <c r="F43" s="31"/>
      <c r="G43" s="31"/>
      <c r="H43" s="34"/>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row>
    <row r="44" spans="1:245" ht="19.5" customHeight="1">
      <c r="A44" s="35"/>
      <c r="B44" s="35"/>
      <c r="C44" s="35"/>
      <c r="D44" s="35"/>
      <c r="E44" s="35"/>
      <c r="F44" s="31"/>
      <c r="G44" s="31"/>
      <c r="H44" s="34"/>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row>
    <row r="45" spans="1:245" ht="19.5" customHeight="1">
      <c r="A45" s="35"/>
      <c r="B45" s="35"/>
      <c r="C45" s="35"/>
      <c r="D45" s="35"/>
      <c r="E45" s="35"/>
      <c r="F45" s="31"/>
      <c r="G45" s="31"/>
      <c r="H45" s="34"/>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row>
    <row r="46" spans="1:245" ht="19.5" customHeight="1">
      <c r="A46" s="35"/>
      <c r="B46" s="35"/>
      <c r="C46" s="35"/>
      <c r="D46" s="35"/>
      <c r="E46" s="35"/>
      <c r="F46" s="31"/>
      <c r="G46" s="31"/>
      <c r="H46" s="34"/>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row>
    <row r="47" spans="1:245" ht="19.5" customHeight="1">
      <c r="A47" s="35"/>
      <c r="B47" s="35"/>
      <c r="C47" s="35"/>
      <c r="D47" s="35"/>
      <c r="E47" s="35"/>
      <c r="F47" s="31"/>
      <c r="G47" s="31"/>
      <c r="H47" s="34"/>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row>
    <row r="48" spans="1:245" ht="19.5" customHeight="1">
      <c r="A48" s="35"/>
      <c r="B48" s="35"/>
      <c r="C48" s="35"/>
      <c r="D48" s="35"/>
      <c r="E48" s="35"/>
      <c r="F48" s="31"/>
      <c r="G48" s="31"/>
      <c r="H48" s="34"/>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row>
    <row r="49" spans="1:245" ht="19.5" customHeight="1">
      <c r="A49" s="35"/>
      <c r="B49" s="35"/>
      <c r="C49" s="35"/>
      <c r="D49" s="35"/>
      <c r="E49" s="35"/>
      <c r="F49" s="31"/>
      <c r="G49" s="31"/>
      <c r="H49" s="34"/>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M54"/>
  <sheetViews>
    <sheetView zoomScaleSheetLayoutView="100" workbookViewId="0" topLeftCell="A1">
      <selection activeCell="K25" sqref="K25"/>
    </sheetView>
  </sheetViews>
  <sheetFormatPr defaultColWidth="7.00390625" defaultRowHeight="14.25"/>
  <cols>
    <col min="1" max="1" width="10.00390625" style="1" customWidth="1"/>
    <col min="2" max="2" width="13.75390625" style="1" customWidth="1"/>
    <col min="3" max="3" width="6.875" style="1" customWidth="1"/>
    <col min="4" max="4" width="9.00390625" style="1" customWidth="1"/>
    <col min="5" max="5" width="9.875" style="1" customWidth="1"/>
    <col min="6" max="6" width="7.875" style="1" customWidth="1"/>
    <col min="7" max="7" width="32.75390625" style="1" customWidth="1"/>
    <col min="8" max="8" width="34.50390625" style="1" customWidth="1"/>
    <col min="9" max="9" width="20.125" style="1" customWidth="1"/>
    <col min="10" max="10" width="19.375" style="1" customWidth="1"/>
    <col min="11" max="11" width="29.50390625" style="1" customWidth="1"/>
    <col min="12" max="12" width="13.75390625" style="1" customWidth="1"/>
    <col min="13" max="13" width="18.125" style="1" customWidth="1"/>
    <col min="14" max="16384" width="7.00390625" style="1" customWidth="1"/>
  </cols>
  <sheetData>
    <row r="1" spans="1:13" ht="26.25" customHeight="1">
      <c r="A1" s="319" t="s">
        <v>203</v>
      </c>
      <c r="B1" s="319"/>
      <c r="C1" s="319"/>
      <c r="D1" s="319"/>
      <c r="E1" s="319"/>
      <c r="F1" s="319"/>
      <c r="G1" s="319"/>
      <c r="H1" s="319"/>
      <c r="I1" s="319"/>
      <c r="J1" s="319"/>
      <c r="K1" s="319"/>
      <c r="L1" s="319"/>
      <c r="M1" s="319"/>
    </row>
    <row r="2" spans="1:13" ht="14.25">
      <c r="A2" s="2"/>
      <c r="B2" s="320" t="s">
        <v>4</v>
      </c>
      <c r="C2" s="320"/>
      <c r="D2" s="320"/>
      <c r="E2" s="320"/>
      <c r="F2" s="320"/>
      <c r="G2" s="320"/>
      <c r="H2" s="320"/>
      <c r="I2" s="320"/>
      <c r="J2" s="320"/>
      <c r="K2" s="320"/>
      <c r="L2" s="320"/>
      <c r="M2" s="320"/>
    </row>
    <row r="3" spans="1:13" ht="12">
      <c r="A3" s="318" t="s">
        <v>204</v>
      </c>
      <c r="B3" s="318"/>
      <c r="C3" s="318"/>
      <c r="D3" s="318" t="s">
        <v>205</v>
      </c>
      <c r="E3" s="318"/>
      <c r="F3" s="318"/>
      <c r="G3" s="318" t="s">
        <v>206</v>
      </c>
      <c r="H3" s="318" t="s">
        <v>207</v>
      </c>
      <c r="I3" s="318"/>
      <c r="J3" s="318"/>
      <c r="K3" s="318"/>
      <c r="L3" s="318"/>
      <c r="M3" s="318"/>
    </row>
    <row r="4" spans="1:13" ht="12">
      <c r="A4" s="318"/>
      <c r="B4" s="318"/>
      <c r="C4" s="318"/>
      <c r="D4" s="318"/>
      <c r="E4" s="318"/>
      <c r="F4" s="318"/>
      <c r="G4" s="318"/>
      <c r="H4" s="318" t="s">
        <v>208</v>
      </c>
      <c r="I4" s="318"/>
      <c r="J4" s="321" t="s">
        <v>209</v>
      </c>
      <c r="K4" s="321"/>
      <c r="L4" s="321" t="s">
        <v>210</v>
      </c>
      <c r="M4" s="321"/>
    </row>
    <row r="5" spans="1:13" ht="21.75" customHeight="1">
      <c r="A5" s="318"/>
      <c r="B5" s="318"/>
      <c r="C5" s="318"/>
      <c r="D5" s="225" t="s">
        <v>211</v>
      </c>
      <c r="E5" s="225" t="s">
        <v>212</v>
      </c>
      <c r="F5" s="3" t="s">
        <v>213</v>
      </c>
      <c r="G5" s="3"/>
      <c r="H5" s="3" t="s">
        <v>214</v>
      </c>
      <c r="I5" s="4" t="s">
        <v>215</v>
      </c>
      <c r="J5" s="4" t="s">
        <v>214</v>
      </c>
      <c r="K5" s="3" t="s">
        <v>215</v>
      </c>
      <c r="L5" s="3" t="s">
        <v>214</v>
      </c>
      <c r="M5" s="4" t="s">
        <v>215</v>
      </c>
    </row>
    <row r="6" spans="1:13" ht="21.75" customHeight="1">
      <c r="A6" s="285" t="s">
        <v>545</v>
      </c>
      <c r="B6" s="285"/>
      <c r="C6" s="285"/>
      <c r="D6" s="228">
        <v>81</v>
      </c>
      <c r="E6" s="228">
        <v>81</v>
      </c>
      <c r="F6" s="227"/>
      <c r="G6" s="224"/>
      <c r="H6" s="224"/>
      <c r="I6" s="226"/>
      <c r="J6" s="226"/>
      <c r="K6" s="224"/>
      <c r="L6" s="224"/>
      <c r="M6" s="226"/>
    </row>
    <row r="7" spans="1:13" ht="84" customHeight="1">
      <c r="A7" s="296" t="s">
        <v>406</v>
      </c>
      <c r="B7" s="297"/>
      <c r="C7" s="298"/>
      <c r="D7" s="305">
        <v>5</v>
      </c>
      <c r="E7" s="305">
        <v>5</v>
      </c>
      <c r="F7" s="315"/>
      <c r="G7" s="286" t="s">
        <v>442</v>
      </c>
      <c r="H7" s="217" t="s">
        <v>443</v>
      </c>
      <c r="I7" s="220">
        <v>5</v>
      </c>
      <c r="J7" s="219" t="s">
        <v>444</v>
      </c>
      <c r="K7" s="217" t="s">
        <v>445</v>
      </c>
      <c r="L7" s="219" t="s">
        <v>446</v>
      </c>
      <c r="M7" s="219" t="s">
        <v>447</v>
      </c>
    </row>
    <row r="8" spans="1:13" ht="24" customHeight="1">
      <c r="A8" s="299"/>
      <c r="B8" s="300"/>
      <c r="C8" s="301"/>
      <c r="D8" s="305"/>
      <c r="E8" s="305"/>
      <c r="F8" s="316"/>
      <c r="G8" s="286"/>
      <c r="H8" s="217" t="s">
        <v>448</v>
      </c>
      <c r="I8" s="221" t="s">
        <v>449</v>
      </c>
      <c r="J8" s="219" t="s">
        <v>450</v>
      </c>
      <c r="K8" s="217" t="s">
        <v>451</v>
      </c>
      <c r="L8" s="219"/>
      <c r="M8" s="219"/>
    </row>
    <row r="9" spans="1:13" ht="21" customHeight="1">
      <c r="A9" s="302"/>
      <c r="B9" s="303"/>
      <c r="C9" s="304"/>
      <c r="D9" s="305"/>
      <c r="E9" s="305"/>
      <c r="F9" s="317"/>
      <c r="G9" s="286"/>
      <c r="H9" s="217" t="s">
        <v>452</v>
      </c>
      <c r="I9" s="221" t="s">
        <v>453</v>
      </c>
      <c r="J9" s="219"/>
      <c r="K9" s="217"/>
      <c r="L9" s="219"/>
      <c r="M9" s="219"/>
    </row>
    <row r="10" spans="1:13" ht="28.5">
      <c r="A10" s="306" t="s">
        <v>530</v>
      </c>
      <c r="B10" s="307"/>
      <c r="C10" s="308"/>
      <c r="D10" s="305">
        <v>2</v>
      </c>
      <c r="E10" s="305">
        <v>2</v>
      </c>
      <c r="F10" s="315"/>
      <c r="G10" s="286" t="s">
        <v>454</v>
      </c>
      <c r="H10" s="217" t="s">
        <v>455</v>
      </c>
      <c r="I10" s="220">
        <v>2</v>
      </c>
      <c r="J10" s="219" t="s">
        <v>444</v>
      </c>
      <c r="K10" s="217" t="s">
        <v>456</v>
      </c>
      <c r="L10" s="219" t="s">
        <v>457</v>
      </c>
      <c r="M10" s="219" t="s">
        <v>458</v>
      </c>
    </row>
    <row r="11" spans="1:13" ht="14.25">
      <c r="A11" s="309"/>
      <c r="B11" s="310"/>
      <c r="C11" s="311"/>
      <c r="D11" s="305"/>
      <c r="E11" s="305"/>
      <c r="F11" s="316"/>
      <c r="G11" s="286"/>
      <c r="H11" s="217" t="s">
        <v>459</v>
      </c>
      <c r="I11" s="221" t="s">
        <v>449</v>
      </c>
      <c r="J11" s="219"/>
      <c r="K11" s="217"/>
      <c r="L11" s="219"/>
      <c r="M11" s="219"/>
    </row>
    <row r="12" spans="1:13" ht="14.25">
      <c r="A12" s="312"/>
      <c r="B12" s="313"/>
      <c r="C12" s="314"/>
      <c r="D12" s="305"/>
      <c r="E12" s="305"/>
      <c r="F12" s="317"/>
      <c r="G12" s="286"/>
      <c r="H12" s="217" t="s">
        <v>452</v>
      </c>
      <c r="I12" s="221" t="s">
        <v>460</v>
      </c>
      <c r="J12" s="219"/>
      <c r="K12" s="217"/>
      <c r="L12" s="219"/>
      <c r="M12" s="219"/>
    </row>
    <row r="13" spans="1:13" ht="28.5">
      <c r="A13" s="306" t="s">
        <v>531</v>
      </c>
      <c r="B13" s="307"/>
      <c r="C13" s="308"/>
      <c r="D13" s="305">
        <v>3</v>
      </c>
      <c r="E13" s="305">
        <v>3</v>
      </c>
      <c r="F13" s="315"/>
      <c r="G13" s="286" t="s">
        <v>461</v>
      </c>
      <c r="H13" s="217" t="s">
        <v>462</v>
      </c>
      <c r="I13" s="220">
        <v>3</v>
      </c>
      <c r="J13" s="219" t="s">
        <v>444</v>
      </c>
      <c r="K13" s="217" t="s">
        <v>463</v>
      </c>
      <c r="L13" s="219" t="s">
        <v>457</v>
      </c>
      <c r="M13" s="219" t="s">
        <v>458</v>
      </c>
    </row>
    <row r="14" spans="1:13" ht="14.25">
      <c r="A14" s="309"/>
      <c r="B14" s="310"/>
      <c r="C14" s="311"/>
      <c r="D14" s="305"/>
      <c r="E14" s="305"/>
      <c r="F14" s="316"/>
      <c r="G14" s="286"/>
      <c r="H14" s="217" t="s">
        <v>464</v>
      </c>
      <c r="I14" s="221" t="s">
        <v>449</v>
      </c>
      <c r="J14" s="219" t="s">
        <v>465</v>
      </c>
      <c r="K14" s="217" t="s">
        <v>466</v>
      </c>
      <c r="L14" s="219"/>
      <c r="M14" s="219"/>
    </row>
    <row r="15" spans="1:13" ht="14.25">
      <c r="A15" s="312"/>
      <c r="B15" s="313"/>
      <c r="C15" s="314"/>
      <c r="D15" s="305"/>
      <c r="E15" s="305"/>
      <c r="F15" s="317"/>
      <c r="G15" s="286"/>
      <c r="H15" s="217" t="s">
        <v>467</v>
      </c>
      <c r="I15" s="221" t="s">
        <v>453</v>
      </c>
      <c r="J15" s="219"/>
      <c r="K15" s="217"/>
      <c r="L15" s="219"/>
      <c r="M15" s="219"/>
    </row>
    <row r="16" spans="1:13" ht="42.75">
      <c r="A16" s="306" t="s">
        <v>532</v>
      </c>
      <c r="B16" s="307"/>
      <c r="C16" s="308"/>
      <c r="D16" s="305">
        <v>2</v>
      </c>
      <c r="E16" s="305">
        <v>2</v>
      </c>
      <c r="F16" s="315"/>
      <c r="G16" s="286" t="s">
        <v>468</v>
      </c>
      <c r="H16" s="217" t="s">
        <v>469</v>
      </c>
      <c r="I16" s="220">
        <v>2</v>
      </c>
      <c r="J16" s="219" t="s">
        <v>444</v>
      </c>
      <c r="K16" s="217" t="s">
        <v>470</v>
      </c>
      <c r="L16" s="219" t="s">
        <v>471</v>
      </c>
      <c r="M16" s="219" t="s">
        <v>472</v>
      </c>
    </row>
    <row r="17" spans="1:13" ht="14.25">
      <c r="A17" s="309"/>
      <c r="B17" s="310"/>
      <c r="C17" s="311"/>
      <c r="D17" s="305"/>
      <c r="E17" s="305"/>
      <c r="F17" s="316"/>
      <c r="G17" s="286"/>
      <c r="H17" s="217" t="s">
        <v>473</v>
      </c>
      <c r="I17" s="221" t="s">
        <v>449</v>
      </c>
      <c r="J17" s="219"/>
      <c r="K17" s="217"/>
      <c r="L17" s="219" t="s">
        <v>457</v>
      </c>
      <c r="M17" s="219" t="s">
        <v>472</v>
      </c>
    </row>
    <row r="18" spans="1:13" ht="14.25">
      <c r="A18" s="312"/>
      <c r="B18" s="313"/>
      <c r="C18" s="314"/>
      <c r="D18" s="305"/>
      <c r="E18" s="305"/>
      <c r="F18" s="317"/>
      <c r="G18" s="286"/>
      <c r="H18" s="217" t="s">
        <v>452</v>
      </c>
      <c r="I18" s="221" t="s">
        <v>453</v>
      </c>
      <c r="J18" s="219"/>
      <c r="K18" s="217"/>
      <c r="L18" s="219"/>
      <c r="M18" s="219"/>
    </row>
    <row r="19" spans="1:13" ht="28.5">
      <c r="A19" s="306" t="s">
        <v>533</v>
      </c>
      <c r="B19" s="307"/>
      <c r="C19" s="308"/>
      <c r="D19" s="305">
        <v>2</v>
      </c>
      <c r="E19" s="305">
        <v>2</v>
      </c>
      <c r="F19" s="315"/>
      <c r="G19" s="286" t="s">
        <v>474</v>
      </c>
      <c r="H19" s="217" t="s">
        <v>475</v>
      </c>
      <c r="I19" s="220">
        <v>2</v>
      </c>
      <c r="J19" s="219" t="s">
        <v>444</v>
      </c>
      <c r="K19" s="217" t="s">
        <v>476</v>
      </c>
      <c r="L19" s="219" t="s">
        <v>477</v>
      </c>
      <c r="M19" s="219" t="s">
        <v>458</v>
      </c>
    </row>
    <row r="20" spans="1:13" ht="18" customHeight="1">
      <c r="A20" s="309"/>
      <c r="B20" s="310"/>
      <c r="C20" s="311"/>
      <c r="D20" s="305"/>
      <c r="E20" s="305"/>
      <c r="F20" s="316"/>
      <c r="G20" s="286"/>
      <c r="H20" s="217" t="s">
        <v>478</v>
      </c>
      <c r="I20" s="221" t="s">
        <v>449</v>
      </c>
      <c r="J20" s="219"/>
      <c r="K20" s="217"/>
      <c r="L20" s="219"/>
      <c r="M20" s="219"/>
    </row>
    <row r="21" spans="1:13" ht="18" customHeight="1">
      <c r="A21" s="309"/>
      <c r="B21" s="310"/>
      <c r="C21" s="311"/>
      <c r="D21" s="305"/>
      <c r="E21" s="305"/>
      <c r="F21" s="316"/>
      <c r="G21" s="286"/>
      <c r="H21" s="217" t="s">
        <v>452</v>
      </c>
      <c r="I21" s="221" t="s">
        <v>453</v>
      </c>
      <c r="J21" s="219"/>
      <c r="K21" s="217"/>
      <c r="L21" s="219"/>
      <c r="M21" s="219"/>
    </row>
    <row r="22" spans="1:13" ht="18" customHeight="1">
      <c r="A22" s="287" t="s">
        <v>534</v>
      </c>
      <c r="B22" s="288"/>
      <c r="C22" s="289"/>
      <c r="D22" s="305">
        <v>1</v>
      </c>
      <c r="E22" s="305">
        <v>1</v>
      </c>
      <c r="F22" s="282"/>
      <c r="G22" s="286" t="s">
        <v>479</v>
      </c>
      <c r="H22" s="217" t="s">
        <v>480</v>
      </c>
      <c r="I22" s="220">
        <v>1</v>
      </c>
      <c r="J22" s="219" t="s">
        <v>444</v>
      </c>
      <c r="K22" s="217" t="s">
        <v>481</v>
      </c>
      <c r="L22" s="219" t="s">
        <v>457</v>
      </c>
      <c r="M22" s="219" t="s">
        <v>458</v>
      </c>
    </row>
    <row r="23" spans="1:13" ht="18" customHeight="1">
      <c r="A23" s="290"/>
      <c r="B23" s="291"/>
      <c r="C23" s="292"/>
      <c r="D23" s="305"/>
      <c r="E23" s="305"/>
      <c r="F23" s="283"/>
      <c r="G23" s="286"/>
      <c r="H23" s="217" t="s">
        <v>482</v>
      </c>
      <c r="I23" s="221" t="s">
        <v>449</v>
      </c>
      <c r="J23" s="219"/>
      <c r="K23" s="217"/>
      <c r="L23" s="219"/>
      <c r="M23" s="219"/>
    </row>
    <row r="24" spans="1:13" ht="18" customHeight="1">
      <c r="A24" s="293"/>
      <c r="B24" s="294"/>
      <c r="C24" s="295"/>
      <c r="D24" s="305"/>
      <c r="E24" s="305"/>
      <c r="F24" s="284"/>
      <c r="G24" s="286"/>
      <c r="H24" s="217" t="s">
        <v>452</v>
      </c>
      <c r="I24" s="221" t="s">
        <v>453</v>
      </c>
      <c r="J24" s="219"/>
      <c r="K24" s="217"/>
      <c r="L24" s="219"/>
      <c r="M24" s="219"/>
    </row>
    <row r="25" spans="1:13" ht="18" customHeight="1">
      <c r="A25" s="287" t="s">
        <v>535</v>
      </c>
      <c r="B25" s="288"/>
      <c r="C25" s="289"/>
      <c r="D25" s="305">
        <v>15</v>
      </c>
      <c r="E25" s="305">
        <v>15</v>
      </c>
      <c r="F25" s="282"/>
      <c r="G25" s="286" t="s">
        <v>483</v>
      </c>
      <c r="H25" s="217" t="s">
        <v>484</v>
      </c>
      <c r="I25" s="220">
        <v>15</v>
      </c>
      <c r="J25" s="219" t="s">
        <v>444</v>
      </c>
      <c r="K25" s="217" t="s">
        <v>485</v>
      </c>
      <c r="L25" s="219" t="s">
        <v>486</v>
      </c>
      <c r="M25" s="219" t="s">
        <v>458</v>
      </c>
    </row>
    <row r="26" spans="1:13" ht="18" customHeight="1">
      <c r="A26" s="290"/>
      <c r="B26" s="291"/>
      <c r="C26" s="292"/>
      <c r="D26" s="305"/>
      <c r="E26" s="305"/>
      <c r="F26" s="283"/>
      <c r="G26" s="286"/>
      <c r="H26" s="217" t="s">
        <v>487</v>
      </c>
      <c r="I26" s="221" t="s">
        <v>488</v>
      </c>
      <c r="J26" s="219"/>
      <c r="K26" s="217"/>
      <c r="L26" s="219"/>
      <c r="M26" s="219"/>
    </row>
    <row r="27" spans="1:13" ht="18" customHeight="1">
      <c r="A27" s="293"/>
      <c r="B27" s="294"/>
      <c r="C27" s="295"/>
      <c r="D27" s="305"/>
      <c r="E27" s="305"/>
      <c r="F27" s="284"/>
      <c r="G27" s="286"/>
      <c r="H27" s="217" t="s">
        <v>452</v>
      </c>
      <c r="I27" s="221" t="s">
        <v>453</v>
      </c>
      <c r="J27" s="219"/>
      <c r="K27" s="217"/>
      <c r="L27" s="219"/>
      <c r="M27" s="219"/>
    </row>
    <row r="28" spans="1:13" ht="18" customHeight="1">
      <c r="A28" s="287" t="s">
        <v>536</v>
      </c>
      <c r="B28" s="288"/>
      <c r="C28" s="289"/>
      <c r="D28" s="305">
        <v>3</v>
      </c>
      <c r="E28" s="305">
        <v>3</v>
      </c>
      <c r="F28" s="282"/>
      <c r="G28" s="286" t="s">
        <v>489</v>
      </c>
      <c r="H28" s="217" t="s">
        <v>490</v>
      </c>
      <c r="I28" s="220">
        <v>3</v>
      </c>
      <c r="J28" s="219" t="s">
        <v>444</v>
      </c>
      <c r="K28" s="217" t="s">
        <v>489</v>
      </c>
      <c r="L28" s="219" t="s">
        <v>471</v>
      </c>
      <c r="M28" s="219" t="s">
        <v>472</v>
      </c>
    </row>
    <row r="29" spans="1:13" ht="18" customHeight="1">
      <c r="A29" s="290"/>
      <c r="B29" s="291"/>
      <c r="C29" s="292"/>
      <c r="D29" s="305"/>
      <c r="E29" s="305"/>
      <c r="F29" s="283"/>
      <c r="G29" s="286"/>
      <c r="H29" s="217" t="s">
        <v>491</v>
      </c>
      <c r="I29" s="221" t="s">
        <v>449</v>
      </c>
      <c r="J29" s="219"/>
      <c r="K29" s="217"/>
      <c r="L29" s="219"/>
      <c r="M29" s="219"/>
    </row>
    <row r="30" spans="1:13" ht="18" customHeight="1">
      <c r="A30" s="293"/>
      <c r="B30" s="294"/>
      <c r="C30" s="295"/>
      <c r="D30" s="305"/>
      <c r="E30" s="305"/>
      <c r="F30" s="284"/>
      <c r="G30" s="286"/>
      <c r="H30" s="217" t="s">
        <v>492</v>
      </c>
      <c r="I30" s="221" t="s">
        <v>453</v>
      </c>
      <c r="J30" s="219"/>
      <c r="K30" s="217"/>
      <c r="L30" s="219"/>
      <c r="M30" s="219"/>
    </row>
    <row r="31" spans="1:13" ht="68.25" customHeight="1">
      <c r="A31" s="287" t="s">
        <v>537</v>
      </c>
      <c r="B31" s="288"/>
      <c r="C31" s="289"/>
      <c r="D31" s="305">
        <v>2</v>
      </c>
      <c r="E31" s="305">
        <v>2</v>
      </c>
      <c r="F31" s="282"/>
      <c r="G31" s="286" t="s">
        <v>493</v>
      </c>
      <c r="H31" s="217" t="s">
        <v>494</v>
      </c>
      <c r="I31" s="220">
        <v>2</v>
      </c>
      <c r="J31" s="219" t="s">
        <v>444</v>
      </c>
      <c r="K31" s="217" t="s">
        <v>495</v>
      </c>
      <c r="L31" s="219" t="s">
        <v>457</v>
      </c>
      <c r="M31" s="219" t="s">
        <v>458</v>
      </c>
    </row>
    <row r="32" spans="1:13" ht="18" customHeight="1">
      <c r="A32" s="290"/>
      <c r="B32" s="291"/>
      <c r="C32" s="292"/>
      <c r="D32" s="305"/>
      <c r="E32" s="305"/>
      <c r="F32" s="283"/>
      <c r="G32" s="286"/>
      <c r="H32" s="217" t="s">
        <v>496</v>
      </c>
      <c r="I32" s="221" t="s">
        <v>497</v>
      </c>
      <c r="J32" s="219"/>
      <c r="K32" s="217"/>
      <c r="L32" s="219"/>
      <c r="M32" s="219"/>
    </row>
    <row r="33" spans="1:13" ht="18" customHeight="1">
      <c r="A33" s="293"/>
      <c r="B33" s="294"/>
      <c r="C33" s="295"/>
      <c r="D33" s="305"/>
      <c r="E33" s="305"/>
      <c r="F33" s="284"/>
      <c r="G33" s="286"/>
      <c r="H33" s="217" t="s">
        <v>452</v>
      </c>
      <c r="I33" s="221" t="s">
        <v>498</v>
      </c>
      <c r="J33" s="219"/>
      <c r="K33" s="217"/>
      <c r="L33" s="219"/>
      <c r="M33" s="219"/>
    </row>
    <row r="34" spans="1:13" ht="47.25" customHeight="1">
      <c r="A34" s="287" t="s">
        <v>538</v>
      </c>
      <c r="B34" s="288"/>
      <c r="C34" s="289"/>
      <c r="D34" s="305">
        <v>2</v>
      </c>
      <c r="E34" s="305">
        <v>2</v>
      </c>
      <c r="F34" s="282"/>
      <c r="G34" s="286" t="s">
        <v>499</v>
      </c>
      <c r="H34" s="217" t="s">
        <v>500</v>
      </c>
      <c r="I34" s="220">
        <v>2</v>
      </c>
      <c r="J34" s="219" t="s">
        <v>444</v>
      </c>
      <c r="K34" s="217" t="s">
        <v>501</v>
      </c>
      <c r="L34" s="219" t="s">
        <v>471</v>
      </c>
      <c r="M34" s="219" t="s">
        <v>458</v>
      </c>
    </row>
    <row r="35" spans="1:13" ht="18" customHeight="1">
      <c r="A35" s="290"/>
      <c r="B35" s="291"/>
      <c r="C35" s="292"/>
      <c r="D35" s="305"/>
      <c r="E35" s="305"/>
      <c r="F35" s="283"/>
      <c r="G35" s="286"/>
      <c r="H35" s="217" t="s">
        <v>502</v>
      </c>
      <c r="I35" s="221" t="s">
        <v>449</v>
      </c>
      <c r="J35" s="219"/>
      <c r="K35" s="217"/>
      <c r="L35" s="219"/>
      <c r="M35" s="219"/>
    </row>
    <row r="36" spans="1:13" ht="18" customHeight="1">
      <c r="A36" s="293"/>
      <c r="B36" s="294"/>
      <c r="C36" s="295"/>
      <c r="D36" s="305"/>
      <c r="E36" s="305"/>
      <c r="F36" s="284"/>
      <c r="G36" s="286"/>
      <c r="H36" s="217" t="s">
        <v>452</v>
      </c>
      <c r="I36" s="221" t="s">
        <v>453</v>
      </c>
      <c r="J36" s="219"/>
      <c r="K36" s="217"/>
      <c r="L36" s="219"/>
      <c r="M36" s="219"/>
    </row>
    <row r="37" spans="1:13" ht="37.5" customHeight="1">
      <c r="A37" s="287" t="s">
        <v>539</v>
      </c>
      <c r="B37" s="288"/>
      <c r="C37" s="289"/>
      <c r="D37" s="305">
        <v>4</v>
      </c>
      <c r="E37" s="305">
        <v>4</v>
      </c>
      <c r="F37" s="282"/>
      <c r="G37" s="286" t="s">
        <v>503</v>
      </c>
      <c r="H37" s="217" t="s">
        <v>504</v>
      </c>
      <c r="I37" s="220">
        <v>4</v>
      </c>
      <c r="J37" s="219" t="s">
        <v>444</v>
      </c>
      <c r="K37" s="217" t="s">
        <v>503</v>
      </c>
      <c r="L37" s="219" t="s">
        <v>457</v>
      </c>
      <c r="M37" s="219" t="s">
        <v>458</v>
      </c>
    </row>
    <row r="38" spans="1:13" ht="18" customHeight="1">
      <c r="A38" s="290"/>
      <c r="B38" s="291"/>
      <c r="C38" s="292"/>
      <c r="D38" s="305"/>
      <c r="E38" s="305"/>
      <c r="F38" s="283"/>
      <c r="G38" s="286"/>
      <c r="H38" s="217" t="s">
        <v>505</v>
      </c>
      <c r="I38" s="221" t="s">
        <v>506</v>
      </c>
      <c r="J38" s="219"/>
      <c r="K38" s="217"/>
      <c r="L38" s="219"/>
      <c r="M38" s="219"/>
    </row>
    <row r="39" spans="1:13" ht="18" customHeight="1">
      <c r="A39" s="293"/>
      <c r="B39" s="294"/>
      <c r="C39" s="295"/>
      <c r="D39" s="305"/>
      <c r="E39" s="305"/>
      <c r="F39" s="284"/>
      <c r="G39" s="286"/>
      <c r="H39" s="217" t="s">
        <v>452</v>
      </c>
      <c r="I39" s="221" t="s">
        <v>453</v>
      </c>
      <c r="J39" s="219"/>
      <c r="K39" s="217"/>
      <c r="L39" s="219"/>
      <c r="M39" s="219"/>
    </row>
    <row r="40" spans="1:13" ht="39" customHeight="1">
      <c r="A40" s="287" t="s">
        <v>540</v>
      </c>
      <c r="B40" s="288"/>
      <c r="C40" s="289"/>
      <c r="D40" s="305">
        <v>4</v>
      </c>
      <c r="E40" s="305">
        <v>4</v>
      </c>
      <c r="F40" s="282"/>
      <c r="G40" s="286" t="s">
        <v>507</v>
      </c>
      <c r="H40" s="217" t="s">
        <v>508</v>
      </c>
      <c r="I40" s="220">
        <v>4</v>
      </c>
      <c r="J40" s="219" t="s">
        <v>509</v>
      </c>
      <c r="K40" s="217" t="s">
        <v>510</v>
      </c>
      <c r="L40" s="219" t="s">
        <v>457</v>
      </c>
      <c r="M40" s="219" t="s">
        <v>458</v>
      </c>
    </row>
    <row r="41" spans="1:13" ht="18" customHeight="1">
      <c r="A41" s="290"/>
      <c r="B41" s="291"/>
      <c r="C41" s="292"/>
      <c r="D41" s="305"/>
      <c r="E41" s="305"/>
      <c r="F41" s="283"/>
      <c r="G41" s="286"/>
      <c r="H41" s="217" t="s">
        <v>509</v>
      </c>
      <c r="I41" s="221" t="s">
        <v>511</v>
      </c>
      <c r="J41" s="219"/>
      <c r="K41" s="217"/>
      <c r="L41" s="219"/>
      <c r="M41" s="219"/>
    </row>
    <row r="42" spans="1:13" ht="18" customHeight="1">
      <c r="A42" s="293"/>
      <c r="B42" s="294"/>
      <c r="C42" s="295"/>
      <c r="D42" s="305"/>
      <c r="E42" s="305"/>
      <c r="F42" s="284"/>
      <c r="G42" s="286"/>
      <c r="H42" s="217" t="s">
        <v>452</v>
      </c>
      <c r="I42" s="221" t="s">
        <v>453</v>
      </c>
      <c r="J42" s="219"/>
      <c r="K42" s="217"/>
      <c r="L42" s="219"/>
      <c r="M42" s="219"/>
    </row>
    <row r="43" spans="1:13" ht="35.25" customHeight="1">
      <c r="A43" s="287" t="s">
        <v>541</v>
      </c>
      <c r="B43" s="288"/>
      <c r="C43" s="289"/>
      <c r="D43" s="305">
        <v>10</v>
      </c>
      <c r="E43" s="305">
        <v>10</v>
      </c>
      <c r="F43" s="282"/>
      <c r="G43" s="286" t="s">
        <v>512</v>
      </c>
      <c r="H43" s="217" t="s">
        <v>513</v>
      </c>
      <c r="I43" s="220">
        <v>10</v>
      </c>
      <c r="J43" s="219" t="s">
        <v>514</v>
      </c>
      <c r="K43" s="217" t="s">
        <v>512</v>
      </c>
      <c r="L43" s="219" t="s">
        <v>471</v>
      </c>
      <c r="M43" s="219" t="s">
        <v>458</v>
      </c>
    </row>
    <row r="44" spans="1:13" ht="18" customHeight="1">
      <c r="A44" s="290"/>
      <c r="B44" s="291"/>
      <c r="C44" s="292"/>
      <c r="D44" s="305"/>
      <c r="E44" s="305"/>
      <c r="F44" s="283"/>
      <c r="G44" s="286"/>
      <c r="H44" s="217" t="s">
        <v>515</v>
      </c>
      <c r="I44" s="221" t="s">
        <v>516</v>
      </c>
      <c r="J44" s="219"/>
      <c r="K44" s="217"/>
      <c r="L44" s="219"/>
      <c r="M44" s="219"/>
    </row>
    <row r="45" spans="1:13" ht="18" customHeight="1">
      <c r="A45" s="293"/>
      <c r="B45" s="294"/>
      <c r="C45" s="295"/>
      <c r="D45" s="305"/>
      <c r="E45" s="305"/>
      <c r="F45" s="284"/>
      <c r="G45" s="286"/>
      <c r="H45" s="217" t="s">
        <v>452</v>
      </c>
      <c r="I45" s="221" t="s">
        <v>453</v>
      </c>
      <c r="J45" s="219"/>
      <c r="K45" s="217"/>
      <c r="L45" s="219"/>
      <c r="M45" s="219"/>
    </row>
    <row r="46" spans="1:13" ht="42.75" customHeight="1">
      <c r="A46" s="287" t="s">
        <v>542</v>
      </c>
      <c r="B46" s="288"/>
      <c r="C46" s="289"/>
      <c r="D46" s="305">
        <v>5</v>
      </c>
      <c r="E46" s="305">
        <v>5</v>
      </c>
      <c r="F46" s="282"/>
      <c r="G46" s="286" t="s">
        <v>517</v>
      </c>
      <c r="H46" s="217" t="s">
        <v>518</v>
      </c>
      <c r="I46" s="220">
        <v>5</v>
      </c>
      <c r="J46" s="219" t="s">
        <v>519</v>
      </c>
      <c r="K46" s="217" t="s">
        <v>517</v>
      </c>
      <c r="L46" s="219" t="s">
        <v>471</v>
      </c>
      <c r="M46" s="219" t="s">
        <v>458</v>
      </c>
    </row>
    <row r="47" spans="1:13" ht="18" customHeight="1">
      <c r="A47" s="290"/>
      <c r="B47" s="291"/>
      <c r="C47" s="292"/>
      <c r="D47" s="305"/>
      <c r="E47" s="305"/>
      <c r="F47" s="283"/>
      <c r="G47" s="286"/>
      <c r="H47" s="217" t="s">
        <v>519</v>
      </c>
      <c r="I47" s="221" t="s">
        <v>520</v>
      </c>
      <c r="J47" s="219"/>
      <c r="K47" s="217"/>
      <c r="L47" s="219"/>
      <c r="M47" s="219"/>
    </row>
    <row r="48" spans="1:13" ht="18" customHeight="1">
      <c r="A48" s="293"/>
      <c r="B48" s="294"/>
      <c r="C48" s="295"/>
      <c r="D48" s="305"/>
      <c r="E48" s="305"/>
      <c r="F48" s="284"/>
      <c r="G48" s="286"/>
      <c r="H48" s="217" t="s">
        <v>452</v>
      </c>
      <c r="I48" s="221" t="s">
        <v>453</v>
      </c>
      <c r="J48" s="219"/>
      <c r="K48" s="217"/>
      <c r="L48" s="219"/>
      <c r="M48" s="219"/>
    </row>
    <row r="49" spans="1:13" ht="35.25" customHeight="1">
      <c r="A49" s="287" t="s">
        <v>543</v>
      </c>
      <c r="B49" s="288"/>
      <c r="C49" s="289"/>
      <c r="D49" s="305">
        <v>2</v>
      </c>
      <c r="E49" s="305">
        <v>2</v>
      </c>
      <c r="F49" s="282"/>
      <c r="G49" s="286" t="s">
        <v>521</v>
      </c>
      <c r="H49" s="217" t="s">
        <v>522</v>
      </c>
      <c r="I49" s="220">
        <v>2</v>
      </c>
      <c r="J49" s="219" t="s">
        <v>523</v>
      </c>
      <c r="K49" s="217" t="s">
        <v>524</v>
      </c>
      <c r="L49" s="219" t="s">
        <v>525</v>
      </c>
      <c r="M49" s="219" t="s">
        <v>458</v>
      </c>
    </row>
    <row r="50" spans="1:13" ht="18" customHeight="1">
      <c r="A50" s="290"/>
      <c r="B50" s="291"/>
      <c r="C50" s="292"/>
      <c r="D50" s="305"/>
      <c r="E50" s="305"/>
      <c r="F50" s="283"/>
      <c r="G50" s="286"/>
      <c r="H50" s="217" t="s">
        <v>523</v>
      </c>
      <c r="I50" s="221" t="s">
        <v>526</v>
      </c>
      <c r="J50" s="219"/>
      <c r="K50" s="217"/>
      <c r="L50" s="219"/>
      <c r="M50" s="219"/>
    </row>
    <row r="51" spans="1:13" ht="18" customHeight="1">
      <c r="A51" s="293"/>
      <c r="B51" s="294"/>
      <c r="C51" s="295"/>
      <c r="D51" s="305"/>
      <c r="E51" s="305"/>
      <c r="F51" s="284"/>
      <c r="G51" s="286"/>
      <c r="H51" s="217" t="s">
        <v>452</v>
      </c>
      <c r="I51" s="221" t="s">
        <v>453</v>
      </c>
      <c r="J51" s="219"/>
      <c r="K51" s="217"/>
      <c r="L51" s="219"/>
      <c r="M51" s="219"/>
    </row>
    <row r="52" spans="1:13" ht="36.75" customHeight="1">
      <c r="A52" s="287" t="s">
        <v>544</v>
      </c>
      <c r="B52" s="288"/>
      <c r="C52" s="289"/>
      <c r="D52" s="305">
        <v>19</v>
      </c>
      <c r="E52" s="305">
        <v>19</v>
      </c>
      <c r="F52" s="282"/>
      <c r="G52" s="286" t="s">
        <v>527</v>
      </c>
      <c r="H52" s="217" t="s">
        <v>528</v>
      </c>
      <c r="I52" s="220">
        <v>19</v>
      </c>
      <c r="J52" s="219" t="s">
        <v>529</v>
      </c>
      <c r="K52" s="217" t="s">
        <v>517</v>
      </c>
      <c r="L52" s="219" t="s">
        <v>471</v>
      </c>
      <c r="M52" s="219" t="s">
        <v>458</v>
      </c>
    </row>
    <row r="53" spans="1:13" ht="18" customHeight="1">
      <c r="A53" s="290"/>
      <c r="B53" s="291"/>
      <c r="C53" s="292"/>
      <c r="D53" s="305"/>
      <c r="E53" s="305"/>
      <c r="F53" s="283"/>
      <c r="G53" s="286"/>
      <c r="H53" s="217" t="s">
        <v>529</v>
      </c>
      <c r="I53" s="221" t="s">
        <v>526</v>
      </c>
      <c r="J53" s="219"/>
      <c r="K53" s="219"/>
      <c r="L53" s="219"/>
      <c r="M53" s="219"/>
    </row>
    <row r="54" spans="1:13" ht="18" customHeight="1">
      <c r="A54" s="293"/>
      <c r="B54" s="294"/>
      <c r="C54" s="295"/>
      <c r="D54" s="305"/>
      <c r="E54" s="305"/>
      <c r="F54" s="284"/>
      <c r="G54" s="286"/>
      <c r="H54" s="217" t="s">
        <v>452</v>
      </c>
      <c r="I54" s="221" t="s">
        <v>453</v>
      </c>
      <c r="J54" s="219"/>
      <c r="K54" s="218"/>
      <c r="L54" s="219"/>
      <c r="M54" s="219"/>
    </row>
  </sheetData>
  <sheetProtection/>
  <mergeCells count="91">
    <mergeCell ref="A5:C5"/>
    <mergeCell ref="A1:M1"/>
    <mergeCell ref="B2:M2"/>
    <mergeCell ref="H3:M3"/>
    <mergeCell ref="H4:I4"/>
    <mergeCell ref="J4:K4"/>
    <mergeCell ref="L4:M4"/>
    <mergeCell ref="A3:C4"/>
    <mergeCell ref="D3:F4"/>
    <mergeCell ref="G3:G4"/>
    <mergeCell ref="E7:E9"/>
    <mergeCell ref="E10:E12"/>
    <mergeCell ref="F13:F15"/>
    <mergeCell ref="D13:D15"/>
    <mergeCell ref="E13:E15"/>
    <mergeCell ref="G7:G9"/>
    <mergeCell ref="G10:G12"/>
    <mergeCell ref="F7:F9"/>
    <mergeCell ref="F10:F12"/>
    <mergeCell ref="F16:F18"/>
    <mergeCell ref="F19:F21"/>
    <mergeCell ref="G13:G15"/>
    <mergeCell ref="G16:G18"/>
    <mergeCell ref="G19:G21"/>
    <mergeCell ref="D25:D27"/>
    <mergeCell ref="E25:E27"/>
    <mergeCell ref="A13:C15"/>
    <mergeCell ref="A16:C18"/>
    <mergeCell ref="A19:C21"/>
    <mergeCell ref="D16:D18"/>
    <mergeCell ref="D19:D21"/>
    <mergeCell ref="E16:E18"/>
    <mergeCell ref="E19:E21"/>
    <mergeCell ref="E28:E30"/>
    <mergeCell ref="D31:D33"/>
    <mergeCell ref="E31:E33"/>
    <mergeCell ref="A34:C36"/>
    <mergeCell ref="A43:C45"/>
    <mergeCell ref="A46:C48"/>
    <mergeCell ref="D34:D36"/>
    <mergeCell ref="E34:E36"/>
    <mergeCell ref="D37:D39"/>
    <mergeCell ref="E37:E39"/>
    <mergeCell ref="A37:C39"/>
    <mergeCell ref="A40:C42"/>
    <mergeCell ref="D40:D42"/>
    <mergeCell ref="E40:E42"/>
    <mergeCell ref="D43:D45"/>
    <mergeCell ref="E43:E45"/>
    <mergeCell ref="D52:D54"/>
    <mergeCell ref="E52:E54"/>
    <mergeCell ref="A52:C54"/>
    <mergeCell ref="D46:D48"/>
    <mergeCell ref="E46:E48"/>
    <mergeCell ref="D49:D51"/>
    <mergeCell ref="E49:E51"/>
    <mergeCell ref="A49:C51"/>
    <mergeCell ref="G25:G27"/>
    <mergeCell ref="G28:G30"/>
    <mergeCell ref="G31:G33"/>
    <mergeCell ref="A7:C9"/>
    <mergeCell ref="D22:D24"/>
    <mergeCell ref="E22:E24"/>
    <mergeCell ref="D10:D12"/>
    <mergeCell ref="A10:C12"/>
    <mergeCell ref="D7:D9"/>
    <mergeCell ref="D28:D30"/>
    <mergeCell ref="G52:G54"/>
    <mergeCell ref="A22:C24"/>
    <mergeCell ref="A25:C27"/>
    <mergeCell ref="A28:C30"/>
    <mergeCell ref="A31:C33"/>
    <mergeCell ref="G34:G36"/>
    <mergeCell ref="G37:G39"/>
    <mergeCell ref="G40:G42"/>
    <mergeCell ref="G43:G45"/>
    <mergeCell ref="G22:G24"/>
    <mergeCell ref="F28:F30"/>
    <mergeCell ref="F31:F33"/>
    <mergeCell ref="G46:G48"/>
    <mergeCell ref="G49:G51"/>
    <mergeCell ref="F46:F48"/>
    <mergeCell ref="F49:F51"/>
    <mergeCell ref="F52:F54"/>
    <mergeCell ref="A6:C6"/>
    <mergeCell ref="F34:F36"/>
    <mergeCell ref="F37:F39"/>
    <mergeCell ref="F40:F42"/>
    <mergeCell ref="F43:F45"/>
    <mergeCell ref="F22:F24"/>
    <mergeCell ref="F25:F27"/>
  </mergeCells>
  <printOptions horizontalCentered="1"/>
  <pageMargins left="0.28" right="0.43"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0"/>
  <sheetViews>
    <sheetView workbookViewId="0" topLeftCell="A1">
      <selection activeCell="B11" sqref="B11"/>
    </sheetView>
  </sheetViews>
  <sheetFormatPr defaultColWidth="6.50390625" defaultRowHeight="20.25" customHeight="1"/>
  <cols>
    <col min="1" max="1" width="40.125" style="5" customWidth="1"/>
    <col min="2" max="2" width="25.125" style="5" customWidth="1"/>
    <col min="3" max="3" width="40.125" style="5" customWidth="1"/>
    <col min="4" max="4" width="25.125" style="5" customWidth="1"/>
    <col min="5" max="16384" width="6.50390625" style="5" customWidth="1"/>
  </cols>
  <sheetData>
    <row r="1" ht="20.25" customHeight="1">
      <c r="A1" s="118"/>
    </row>
    <row r="2" spans="1:31" ht="20.25" customHeight="1">
      <c r="A2" s="84"/>
      <c r="B2" s="84"/>
      <c r="C2" s="84"/>
      <c r="D2" s="41" t="s">
        <v>2</v>
      </c>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1:31" ht="20.25" customHeight="1">
      <c r="A3" s="229" t="s">
        <v>3</v>
      </c>
      <c r="B3" s="229"/>
      <c r="C3" s="229"/>
      <c r="D3" s="229"/>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row>
    <row r="4" spans="1:31" ht="20.25" customHeight="1">
      <c r="A4" s="70" t="s">
        <v>217</v>
      </c>
      <c r="B4" s="70"/>
      <c r="C4" s="39"/>
      <c r="D4" s="11" t="s">
        <v>4</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row>
    <row r="5" spans="1:31" ht="25.5" customHeight="1">
      <c r="A5" s="85" t="s">
        <v>5</v>
      </c>
      <c r="B5" s="85"/>
      <c r="C5" s="85" t="s">
        <v>6</v>
      </c>
      <c r="D5" s="85"/>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31" ht="25.5" customHeight="1">
      <c r="A6" s="99" t="s">
        <v>7</v>
      </c>
      <c r="B6" s="99" t="s">
        <v>8</v>
      </c>
      <c r="C6" s="99" t="s">
        <v>7</v>
      </c>
      <c r="D6" s="119" t="s">
        <v>8</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row>
    <row r="7" spans="1:31" ht="25.5" customHeight="1">
      <c r="A7" s="98" t="s">
        <v>9</v>
      </c>
      <c r="B7" s="94">
        <v>971</v>
      </c>
      <c r="C7" s="98" t="s">
        <v>10</v>
      </c>
      <c r="D7" s="94">
        <v>368.43</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row>
    <row r="8" spans="1:31" ht="25.5" customHeight="1">
      <c r="A8" s="98" t="s">
        <v>11</v>
      </c>
      <c r="B8" s="94">
        <v>0</v>
      </c>
      <c r="C8" s="98" t="s">
        <v>218</v>
      </c>
      <c r="D8" s="94">
        <v>4.25</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row>
    <row r="9" spans="1:31" ht="25.5" customHeight="1">
      <c r="A9" s="98" t="s">
        <v>12</v>
      </c>
      <c r="B9" s="94">
        <v>0</v>
      </c>
      <c r="C9" s="98" t="s">
        <v>219</v>
      </c>
      <c r="D9" s="94">
        <v>247.72</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row>
    <row r="10" spans="1:31" ht="25.5" customHeight="1">
      <c r="A10" s="98" t="s">
        <v>13</v>
      </c>
      <c r="B10" s="94">
        <v>0</v>
      </c>
      <c r="C10" s="98" t="s">
        <v>223</v>
      </c>
      <c r="D10" s="94">
        <v>19.75</v>
      </c>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row>
    <row r="11" spans="1:31" ht="25.5" customHeight="1">
      <c r="A11" s="98" t="s">
        <v>14</v>
      </c>
      <c r="B11" s="94">
        <v>0</v>
      </c>
      <c r="C11" s="98" t="s">
        <v>220</v>
      </c>
      <c r="D11" s="94">
        <v>27.72</v>
      </c>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row>
    <row r="12" spans="1:31" ht="25.5" customHeight="1">
      <c r="A12" s="98" t="s">
        <v>15</v>
      </c>
      <c r="B12" s="94">
        <v>0</v>
      </c>
      <c r="C12" s="98" t="s">
        <v>221</v>
      </c>
      <c r="D12" s="94">
        <v>269.17</v>
      </c>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row>
    <row r="13" spans="1:31" ht="25.5" customHeight="1">
      <c r="A13" s="98"/>
      <c r="B13" s="94"/>
      <c r="C13" s="98" t="s">
        <v>222</v>
      </c>
      <c r="D13" s="100">
        <v>33.96</v>
      </c>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row>
    <row r="14" spans="1:31" ht="25.5" customHeight="1">
      <c r="A14" s="99" t="s">
        <v>16</v>
      </c>
      <c r="B14" s="100">
        <v>971</v>
      </c>
      <c r="C14" s="99" t="s">
        <v>17</v>
      </c>
      <c r="D14" s="100">
        <v>971</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row>
    <row r="15" spans="1:31" ht="25.5" customHeight="1">
      <c r="A15" s="98" t="s">
        <v>18</v>
      </c>
      <c r="B15" s="94"/>
      <c r="C15" s="98" t="s">
        <v>19</v>
      </c>
      <c r="D15" s="94"/>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row>
    <row r="16" spans="1:31" ht="25.5" customHeight="1">
      <c r="A16" s="98" t="s">
        <v>20</v>
      </c>
      <c r="B16" s="94"/>
      <c r="C16" s="98" t="s">
        <v>21</v>
      </c>
      <c r="D16" s="94"/>
      <c r="E16" s="107"/>
      <c r="F16" s="107"/>
      <c r="G16" s="120" t="s">
        <v>22</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1" ht="25.5" customHeight="1">
      <c r="A17" s="98"/>
      <c r="B17" s="94"/>
      <c r="C17" s="98" t="s">
        <v>23</v>
      </c>
      <c r="D17" s="94"/>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1" ht="25.5" customHeight="1">
      <c r="A18" s="98"/>
      <c r="B18" s="102"/>
      <c r="C18" s="98"/>
      <c r="D18" s="100"/>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row>
    <row r="19" spans="1:31" ht="25.5" customHeight="1">
      <c r="A19" s="99" t="s">
        <v>24</v>
      </c>
      <c r="B19" s="102">
        <v>971</v>
      </c>
      <c r="C19" s="99" t="s">
        <v>25</v>
      </c>
      <c r="D19" s="100">
        <v>971</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row>
    <row r="20" spans="1:31" ht="20.25" customHeight="1">
      <c r="A20" s="104"/>
      <c r="B20" s="105"/>
      <c r="C20" s="106"/>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34"/>
  <sheetViews>
    <sheetView workbookViewId="0" topLeftCell="A1">
      <selection activeCell="E8" sqref="E8"/>
    </sheetView>
  </sheetViews>
  <sheetFormatPr defaultColWidth="6.875" defaultRowHeight="12.75" customHeight="1"/>
  <cols>
    <col min="1" max="3" width="3.875" style="5" customWidth="1"/>
    <col min="4" max="4" width="6.875" style="5" customWidth="1"/>
    <col min="5" max="5" width="36.125" style="175" customWidth="1"/>
    <col min="6" max="7" width="10.00390625" style="5" customWidth="1"/>
    <col min="8" max="8" width="10.00390625" style="136" customWidth="1"/>
    <col min="9" max="10" width="10.00390625" style="5" customWidth="1"/>
    <col min="11" max="14" width="9.125" style="5" customWidth="1"/>
    <col min="15" max="15" width="10.375" style="5" customWidth="1"/>
    <col min="16" max="17" width="8.00390625" style="5" customWidth="1"/>
    <col min="18" max="18" width="10.875" style="5" customWidth="1"/>
    <col min="19" max="19" width="7.375" style="5" customWidth="1"/>
    <col min="20" max="20" width="12.375" style="5" customWidth="1"/>
    <col min="21" max="16384" width="6.875" style="5" customWidth="1"/>
  </cols>
  <sheetData>
    <row r="1" spans="1:4" ht="27" customHeight="1">
      <c r="A1" s="236"/>
      <c r="B1" s="236"/>
      <c r="C1" s="236"/>
      <c r="D1" s="236"/>
    </row>
    <row r="2" spans="1:20" ht="19.5" customHeight="1">
      <c r="A2" s="6"/>
      <c r="B2" s="7"/>
      <c r="C2" s="7"/>
      <c r="D2" s="7"/>
      <c r="E2" s="162"/>
      <c r="F2" s="7"/>
      <c r="G2" s="7"/>
      <c r="H2" s="69"/>
      <c r="I2" s="7"/>
      <c r="J2" s="7"/>
      <c r="K2" s="7"/>
      <c r="L2" s="7"/>
      <c r="M2" s="7"/>
      <c r="N2" s="7"/>
      <c r="O2" s="7"/>
      <c r="P2" s="7"/>
      <c r="Q2" s="7"/>
      <c r="R2" s="7"/>
      <c r="S2" s="116"/>
      <c r="T2" s="117" t="s">
        <v>26</v>
      </c>
    </row>
    <row r="3" spans="1:20" ht="19.5" customHeight="1">
      <c r="A3" s="229" t="s">
        <v>27</v>
      </c>
      <c r="B3" s="229"/>
      <c r="C3" s="229"/>
      <c r="D3" s="229"/>
      <c r="E3" s="229"/>
      <c r="F3" s="229"/>
      <c r="G3" s="229"/>
      <c r="H3" s="229"/>
      <c r="I3" s="229"/>
      <c r="J3" s="229"/>
      <c r="K3" s="229"/>
      <c r="L3" s="229"/>
      <c r="M3" s="229"/>
      <c r="N3" s="229"/>
      <c r="O3" s="229"/>
      <c r="P3" s="229"/>
      <c r="Q3" s="229"/>
      <c r="R3" s="229"/>
      <c r="S3" s="229"/>
      <c r="T3" s="229"/>
    </row>
    <row r="4" spans="1:20" ht="19.5" customHeight="1">
      <c r="A4" s="70" t="s">
        <v>217</v>
      </c>
      <c r="B4" s="9"/>
      <c r="C4" s="9"/>
      <c r="D4" s="9"/>
      <c r="E4" s="9"/>
      <c r="F4" s="42"/>
      <c r="G4" s="42"/>
      <c r="H4" s="42"/>
      <c r="I4" s="42"/>
      <c r="J4" s="69"/>
      <c r="K4" s="69"/>
      <c r="L4" s="69"/>
      <c r="M4" s="69"/>
      <c r="N4" s="69"/>
      <c r="O4" s="69"/>
      <c r="P4" s="69"/>
      <c r="Q4" s="69"/>
      <c r="R4" s="69"/>
      <c r="S4" s="31"/>
      <c r="T4" s="11" t="s">
        <v>4</v>
      </c>
    </row>
    <row r="5" spans="1:20" ht="19.5" customHeight="1">
      <c r="A5" s="12" t="s">
        <v>28</v>
      </c>
      <c r="B5" s="12"/>
      <c r="C5" s="12"/>
      <c r="D5" s="13"/>
      <c r="E5" s="179"/>
      <c r="F5" s="230" t="s">
        <v>29</v>
      </c>
      <c r="G5" s="241" t="s">
        <v>30</v>
      </c>
      <c r="H5" s="231" t="s">
        <v>31</v>
      </c>
      <c r="I5" s="230" t="s">
        <v>32</v>
      </c>
      <c r="J5" s="230" t="s">
        <v>33</v>
      </c>
      <c r="K5" s="230" t="s">
        <v>34</v>
      </c>
      <c r="L5" s="230"/>
      <c r="M5" s="234" t="s">
        <v>35</v>
      </c>
      <c r="N5" s="16" t="s">
        <v>36</v>
      </c>
      <c r="O5" s="115"/>
      <c r="P5" s="115"/>
      <c r="Q5" s="115"/>
      <c r="R5" s="115"/>
      <c r="S5" s="230" t="s">
        <v>37</v>
      </c>
      <c r="T5" s="230" t="s">
        <v>38</v>
      </c>
    </row>
    <row r="6" spans="1:20" ht="19.5" customHeight="1">
      <c r="A6" s="15" t="s">
        <v>39</v>
      </c>
      <c r="B6" s="15"/>
      <c r="C6" s="114"/>
      <c r="D6" s="237" t="s">
        <v>40</v>
      </c>
      <c r="E6" s="239" t="s">
        <v>41</v>
      </c>
      <c r="F6" s="230"/>
      <c r="G6" s="241"/>
      <c r="H6" s="243"/>
      <c r="I6" s="230"/>
      <c r="J6" s="230"/>
      <c r="K6" s="232" t="s">
        <v>42</v>
      </c>
      <c r="L6" s="230" t="s">
        <v>43</v>
      </c>
      <c r="M6" s="234"/>
      <c r="N6" s="230" t="s">
        <v>44</v>
      </c>
      <c r="O6" s="230" t="s">
        <v>45</v>
      </c>
      <c r="P6" s="230" t="s">
        <v>46</v>
      </c>
      <c r="Q6" s="230" t="s">
        <v>47</v>
      </c>
      <c r="R6" s="230" t="s">
        <v>48</v>
      </c>
      <c r="S6" s="230"/>
      <c r="T6" s="230"/>
    </row>
    <row r="7" spans="1:20" ht="30.75" customHeight="1">
      <c r="A7" s="20" t="s">
        <v>49</v>
      </c>
      <c r="B7" s="19" t="s">
        <v>50</v>
      </c>
      <c r="C7" s="21" t="s">
        <v>51</v>
      </c>
      <c r="D7" s="238"/>
      <c r="E7" s="240"/>
      <c r="F7" s="231"/>
      <c r="G7" s="242"/>
      <c r="H7" s="244"/>
      <c r="I7" s="231"/>
      <c r="J7" s="231"/>
      <c r="K7" s="233"/>
      <c r="L7" s="231"/>
      <c r="M7" s="235"/>
      <c r="N7" s="231"/>
      <c r="O7" s="231"/>
      <c r="P7" s="231"/>
      <c r="Q7" s="231"/>
      <c r="R7" s="231"/>
      <c r="S7" s="231"/>
      <c r="T7" s="231"/>
    </row>
    <row r="8" spans="1:20" ht="22.5" customHeight="1">
      <c r="A8" s="20"/>
      <c r="B8" s="19"/>
      <c r="C8" s="21"/>
      <c r="D8" s="22"/>
      <c r="E8" s="163" t="s">
        <v>369</v>
      </c>
      <c r="F8" s="173">
        <f>SUM(F9:F34)</f>
        <v>971</v>
      </c>
      <c r="G8" s="173"/>
      <c r="H8" s="173">
        <f>SUM(H9:H34)</f>
        <v>971</v>
      </c>
      <c r="I8" s="22"/>
      <c r="J8" s="23"/>
      <c r="K8" s="171"/>
      <c r="L8" s="22"/>
      <c r="M8" s="138"/>
      <c r="N8" s="172"/>
      <c r="O8" s="22"/>
      <c r="P8" s="22"/>
      <c r="Q8" s="22"/>
      <c r="R8" s="23"/>
      <c r="S8" s="172"/>
      <c r="T8" s="23"/>
    </row>
    <row r="9" spans="1:20" s="132" customFormat="1" ht="22.5" customHeight="1">
      <c r="A9" s="127" t="s">
        <v>227</v>
      </c>
      <c r="B9" s="127" t="s">
        <v>224</v>
      </c>
      <c r="C9" s="128" t="s">
        <v>228</v>
      </c>
      <c r="D9" s="127" t="s">
        <v>225</v>
      </c>
      <c r="E9" s="141" t="s">
        <v>229</v>
      </c>
      <c r="F9" s="129">
        <f>SUM(H9)</f>
        <v>2</v>
      </c>
      <c r="G9" s="129"/>
      <c r="H9" s="129">
        <v>2</v>
      </c>
      <c r="I9" s="129"/>
      <c r="J9" s="130"/>
      <c r="K9" s="131"/>
      <c r="L9" s="129"/>
      <c r="M9" s="130"/>
      <c r="N9" s="131"/>
      <c r="O9" s="129"/>
      <c r="P9" s="129"/>
      <c r="Q9" s="129"/>
      <c r="R9" s="130"/>
      <c r="S9" s="131"/>
      <c r="T9" s="130"/>
    </row>
    <row r="10" spans="1:20" s="132" customFormat="1" ht="22.5" customHeight="1">
      <c r="A10" s="127" t="s">
        <v>266</v>
      </c>
      <c r="B10" s="128" t="s">
        <v>267</v>
      </c>
      <c r="C10" s="128" t="s">
        <v>268</v>
      </c>
      <c r="D10" s="127" t="s">
        <v>225</v>
      </c>
      <c r="E10" s="155" t="s">
        <v>229</v>
      </c>
      <c r="F10" s="129">
        <f>SUM(H10)</f>
        <v>2</v>
      </c>
      <c r="G10" s="129"/>
      <c r="H10" s="129">
        <v>2</v>
      </c>
      <c r="I10" s="129"/>
      <c r="J10" s="130"/>
      <c r="K10" s="131"/>
      <c r="L10" s="129"/>
      <c r="M10" s="130"/>
      <c r="N10" s="131"/>
      <c r="O10" s="129"/>
      <c r="P10" s="129"/>
      <c r="Q10" s="129"/>
      <c r="R10" s="130"/>
      <c r="S10" s="131"/>
      <c r="T10" s="130"/>
    </row>
    <row r="11" spans="1:20" s="132" customFormat="1" ht="22.5" customHeight="1">
      <c r="A11" s="128" t="s">
        <v>227</v>
      </c>
      <c r="B11" s="128" t="s">
        <v>230</v>
      </c>
      <c r="C11" s="128" t="s">
        <v>224</v>
      </c>
      <c r="D11" s="127" t="s">
        <v>225</v>
      </c>
      <c r="E11" s="155" t="s">
        <v>226</v>
      </c>
      <c r="F11" s="129">
        <f aca="true" t="shared" si="0" ref="F11:F34">SUM(H11)</f>
        <v>293.61</v>
      </c>
      <c r="G11" s="129"/>
      <c r="H11" s="129">
        <v>293.61</v>
      </c>
      <c r="I11" s="129"/>
      <c r="J11" s="130"/>
      <c r="K11" s="131"/>
      <c r="L11" s="129"/>
      <c r="M11" s="130"/>
      <c r="N11" s="131"/>
      <c r="O11" s="129"/>
      <c r="P11" s="129"/>
      <c r="Q11" s="129"/>
      <c r="R11" s="130"/>
      <c r="S11" s="131"/>
      <c r="T11" s="130"/>
    </row>
    <row r="12" spans="1:20" s="132" customFormat="1" ht="22.5" customHeight="1">
      <c r="A12" s="128" t="s">
        <v>227</v>
      </c>
      <c r="B12" s="128" t="s">
        <v>230</v>
      </c>
      <c r="C12" s="128" t="s">
        <v>228</v>
      </c>
      <c r="D12" s="127" t="s">
        <v>225</v>
      </c>
      <c r="E12" s="141" t="s">
        <v>229</v>
      </c>
      <c r="F12" s="129">
        <f t="shared" si="0"/>
        <v>50</v>
      </c>
      <c r="G12" s="129"/>
      <c r="H12" s="129">
        <v>50</v>
      </c>
      <c r="I12" s="129"/>
      <c r="J12" s="130"/>
      <c r="K12" s="131"/>
      <c r="L12" s="129"/>
      <c r="M12" s="130"/>
      <c r="N12" s="131"/>
      <c r="O12" s="129"/>
      <c r="P12" s="129"/>
      <c r="Q12" s="129"/>
      <c r="R12" s="130"/>
      <c r="S12" s="131"/>
      <c r="T12" s="130"/>
    </row>
    <row r="13" spans="1:20" s="132" customFormat="1" ht="22.5" customHeight="1">
      <c r="A13" s="128" t="s">
        <v>266</v>
      </c>
      <c r="B13" s="128" t="s">
        <v>269</v>
      </c>
      <c r="C13" s="128" t="s">
        <v>270</v>
      </c>
      <c r="D13" s="127" t="s">
        <v>225</v>
      </c>
      <c r="E13" s="141" t="s">
        <v>271</v>
      </c>
      <c r="F13" s="129">
        <f t="shared" si="0"/>
        <v>4</v>
      </c>
      <c r="G13" s="129"/>
      <c r="H13" s="129">
        <v>4</v>
      </c>
      <c r="I13" s="129"/>
      <c r="J13" s="130"/>
      <c r="K13" s="131"/>
      <c r="L13" s="129"/>
      <c r="M13" s="130"/>
      <c r="N13" s="131"/>
      <c r="O13" s="129"/>
      <c r="P13" s="129"/>
      <c r="Q13" s="129"/>
      <c r="R13" s="130"/>
      <c r="S13" s="131"/>
      <c r="T13" s="130"/>
    </row>
    <row r="14" spans="1:20" s="132" customFormat="1" ht="22.5" customHeight="1">
      <c r="A14" s="128" t="s">
        <v>227</v>
      </c>
      <c r="B14" s="128" t="s">
        <v>230</v>
      </c>
      <c r="C14" s="128" t="s">
        <v>231</v>
      </c>
      <c r="D14" s="127" t="s">
        <v>225</v>
      </c>
      <c r="E14" s="156" t="s">
        <v>232</v>
      </c>
      <c r="F14" s="129">
        <f t="shared" si="0"/>
        <v>8.82</v>
      </c>
      <c r="G14" s="129"/>
      <c r="H14" s="129">
        <v>8.82</v>
      </c>
      <c r="I14" s="129"/>
      <c r="J14" s="130"/>
      <c r="K14" s="131"/>
      <c r="L14" s="129"/>
      <c r="M14" s="130"/>
      <c r="N14" s="131"/>
      <c r="O14" s="129"/>
      <c r="P14" s="129"/>
      <c r="Q14" s="129"/>
      <c r="R14" s="130"/>
      <c r="S14" s="131"/>
      <c r="T14" s="130"/>
    </row>
    <row r="15" spans="1:20" s="132" customFormat="1" ht="22.5" customHeight="1">
      <c r="A15" s="128" t="s">
        <v>227</v>
      </c>
      <c r="B15" s="128" t="s">
        <v>233</v>
      </c>
      <c r="C15" s="128" t="s">
        <v>228</v>
      </c>
      <c r="D15" s="127" t="s">
        <v>225</v>
      </c>
      <c r="E15" s="160" t="s">
        <v>229</v>
      </c>
      <c r="F15" s="129">
        <f t="shared" si="0"/>
        <v>3</v>
      </c>
      <c r="G15" s="129"/>
      <c r="H15" s="129">
        <v>3</v>
      </c>
      <c r="I15" s="129"/>
      <c r="J15" s="130"/>
      <c r="K15" s="131"/>
      <c r="L15" s="129"/>
      <c r="M15" s="130"/>
      <c r="N15" s="131"/>
      <c r="O15" s="129"/>
      <c r="P15" s="129"/>
      <c r="Q15" s="129"/>
      <c r="R15" s="130"/>
      <c r="S15" s="131"/>
      <c r="T15" s="130"/>
    </row>
    <row r="16" spans="1:20" s="132" customFormat="1" ht="22.5" customHeight="1">
      <c r="A16" s="128" t="s">
        <v>227</v>
      </c>
      <c r="B16" s="128" t="s">
        <v>234</v>
      </c>
      <c r="C16" s="128" t="s">
        <v>228</v>
      </c>
      <c r="D16" s="127" t="s">
        <v>225</v>
      </c>
      <c r="E16" s="160" t="s">
        <v>229</v>
      </c>
      <c r="F16" s="129">
        <f t="shared" si="0"/>
        <v>5</v>
      </c>
      <c r="G16" s="129"/>
      <c r="H16" s="129">
        <v>5</v>
      </c>
      <c r="I16" s="129"/>
      <c r="J16" s="130"/>
      <c r="K16" s="131"/>
      <c r="L16" s="129"/>
      <c r="M16" s="130"/>
      <c r="N16" s="131"/>
      <c r="O16" s="129"/>
      <c r="P16" s="129"/>
      <c r="Q16" s="129"/>
      <c r="R16" s="130"/>
      <c r="S16" s="131"/>
      <c r="T16" s="130"/>
    </row>
    <row r="17" spans="1:20" s="132" customFormat="1" ht="22.5" customHeight="1">
      <c r="A17" s="128" t="s">
        <v>235</v>
      </c>
      <c r="B17" s="128" t="s">
        <v>236</v>
      </c>
      <c r="C17" s="128" t="s">
        <v>230</v>
      </c>
      <c r="D17" s="127" t="s">
        <v>225</v>
      </c>
      <c r="E17" s="155" t="s">
        <v>237</v>
      </c>
      <c r="F17" s="129">
        <f t="shared" si="0"/>
        <v>4.25</v>
      </c>
      <c r="G17" s="129"/>
      <c r="H17" s="129">
        <v>4.25</v>
      </c>
      <c r="I17" s="129"/>
      <c r="J17" s="130"/>
      <c r="K17" s="131"/>
      <c r="L17" s="129"/>
      <c r="M17" s="130"/>
      <c r="N17" s="131"/>
      <c r="O17" s="129"/>
      <c r="P17" s="129"/>
      <c r="Q17" s="129"/>
      <c r="R17" s="130"/>
      <c r="S17" s="131"/>
      <c r="T17" s="130"/>
    </row>
    <row r="18" spans="1:20" s="132" customFormat="1" ht="22.5" customHeight="1">
      <c r="A18" s="128" t="s">
        <v>238</v>
      </c>
      <c r="B18" s="128" t="s">
        <v>239</v>
      </c>
      <c r="C18" s="128" t="s">
        <v>224</v>
      </c>
      <c r="D18" s="127" t="s">
        <v>225</v>
      </c>
      <c r="E18" s="156" t="s">
        <v>240</v>
      </c>
      <c r="F18" s="129">
        <f t="shared" si="0"/>
        <v>41.31</v>
      </c>
      <c r="G18" s="129"/>
      <c r="H18" s="129">
        <v>41.31</v>
      </c>
      <c r="I18" s="129"/>
      <c r="J18" s="130"/>
      <c r="K18" s="131"/>
      <c r="L18" s="129"/>
      <c r="M18" s="130"/>
      <c r="N18" s="131"/>
      <c r="O18" s="129"/>
      <c r="P18" s="129"/>
      <c r="Q18" s="129"/>
      <c r="R18" s="130"/>
      <c r="S18" s="131"/>
      <c r="T18" s="130"/>
    </row>
    <row r="19" spans="1:20" s="132" customFormat="1" ht="22.5" customHeight="1">
      <c r="A19" s="128" t="s">
        <v>238</v>
      </c>
      <c r="B19" s="128" t="s">
        <v>239</v>
      </c>
      <c r="C19" s="128" t="s">
        <v>228</v>
      </c>
      <c r="D19" s="127" t="s">
        <v>225</v>
      </c>
      <c r="E19" s="156" t="s">
        <v>241</v>
      </c>
      <c r="F19" s="129">
        <f t="shared" si="0"/>
        <v>1.04</v>
      </c>
      <c r="G19" s="129"/>
      <c r="H19" s="129">
        <v>1.04</v>
      </c>
      <c r="I19" s="129"/>
      <c r="J19" s="130"/>
      <c r="K19" s="131"/>
      <c r="L19" s="129"/>
      <c r="M19" s="130"/>
      <c r="N19" s="131"/>
      <c r="O19" s="129"/>
      <c r="P19" s="129"/>
      <c r="Q19" s="129"/>
      <c r="R19" s="130"/>
      <c r="S19" s="131"/>
      <c r="T19" s="130"/>
    </row>
    <row r="20" spans="1:20" s="132" customFormat="1" ht="22.5" customHeight="1">
      <c r="A20" s="128" t="s">
        <v>238</v>
      </c>
      <c r="B20" s="128" t="s">
        <v>239</v>
      </c>
      <c r="C20" s="128" t="s">
        <v>239</v>
      </c>
      <c r="D20" s="127" t="s">
        <v>225</v>
      </c>
      <c r="E20" s="158" t="s">
        <v>242</v>
      </c>
      <c r="F20" s="129">
        <f t="shared" si="0"/>
        <v>59.31</v>
      </c>
      <c r="G20" s="129"/>
      <c r="H20" s="129">
        <v>59.31</v>
      </c>
      <c r="I20" s="129"/>
      <c r="J20" s="130"/>
      <c r="K20" s="131"/>
      <c r="L20" s="129"/>
      <c r="M20" s="130"/>
      <c r="N20" s="131"/>
      <c r="O20" s="129"/>
      <c r="P20" s="129"/>
      <c r="Q20" s="129"/>
      <c r="R20" s="130"/>
      <c r="S20" s="131"/>
      <c r="T20" s="130"/>
    </row>
    <row r="21" spans="1:20" s="132" customFormat="1" ht="22.5" customHeight="1">
      <c r="A21" s="128" t="s">
        <v>238</v>
      </c>
      <c r="B21" s="128" t="s">
        <v>236</v>
      </c>
      <c r="C21" s="128" t="s">
        <v>224</v>
      </c>
      <c r="D21" s="127" t="s">
        <v>225</v>
      </c>
      <c r="E21" s="156" t="s">
        <v>243</v>
      </c>
      <c r="F21" s="129">
        <f t="shared" si="0"/>
        <v>13.92</v>
      </c>
      <c r="G21" s="129"/>
      <c r="H21" s="129">
        <v>13.92</v>
      </c>
      <c r="I21" s="129"/>
      <c r="J21" s="130"/>
      <c r="K21" s="131"/>
      <c r="L21" s="129"/>
      <c r="M21" s="130"/>
      <c r="N21" s="131"/>
      <c r="O21" s="129"/>
      <c r="P21" s="129"/>
      <c r="Q21" s="129"/>
      <c r="R21" s="130"/>
      <c r="S21" s="131"/>
      <c r="T21" s="130"/>
    </row>
    <row r="22" spans="1:20" s="132" customFormat="1" ht="22.5" customHeight="1">
      <c r="A22" s="128" t="s">
        <v>238</v>
      </c>
      <c r="B22" s="128" t="s">
        <v>236</v>
      </c>
      <c r="C22" s="128" t="s">
        <v>230</v>
      </c>
      <c r="D22" s="127" t="s">
        <v>225</v>
      </c>
      <c r="E22" s="156" t="s">
        <v>244</v>
      </c>
      <c r="F22" s="129">
        <f t="shared" si="0"/>
        <v>52.34</v>
      </c>
      <c r="G22" s="129"/>
      <c r="H22" s="129">
        <v>52.34</v>
      </c>
      <c r="I22" s="129"/>
      <c r="J22" s="130"/>
      <c r="K22" s="131"/>
      <c r="L22" s="129"/>
      <c r="M22" s="130"/>
      <c r="N22" s="131"/>
      <c r="O22" s="129"/>
      <c r="P22" s="129"/>
      <c r="Q22" s="129"/>
      <c r="R22" s="130"/>
      <c r="S22" s="131"/>
      <c r="T22" s="130"/>
    </row>
    <row r="23" spans="1:20" s="132" customFormat="1" ht="22.5" customHeight="1">
      <c r="A23" s="128" t="s">
        <v>238</v>
      </c>
      <c r="B23" s="128" t="s">
        <v>236</v>
      </c>
      <c r="C23" s="128" t="s">
        <v>245</v>
      </c>
      <c r="D23" s="127" t="s">
        <v>225</v>
      </c>
      <c r="E23" s="156" t="s">
        <v>246</v>
      </c>
      <c r="F23" s="129">
        <f t="shared" si="0"/>
        <v>38.76</v>
      </c>
      <c r="G23" s="129"/>
      <c r="H23" s="129">
        <v>38.76</v>
      </c>
      <c r="I23" s="129"/>
      <c r="J23" s="130"/>
      <c r="K23" s="131"/>
      <c r="L23" s="129"/>
      <c r="M23" s="130"/>
      <c r="N23" s="131"/>
      <c r="O23" s="129"/>
      <c r="P23" s="129"/>
      <c r="Q23" s="129"/>
      <c r="R23" s="130"/>
      <c r="S23" s="131"/>
      <c r="T23" s="130"/>
    </row>
    <row r="24" spans="1:20" s="132" customFormat="1" ht="22.5" customHeight="1">
      <c r="A24" s="128" t="s">
        <v>238</v>
      </c>
      <c r="B24" s="128" t="s">
        <v>247</v>
      </c>
      <c r="C24" s="128" t="s">
        <v>228</v>
      </c>
      <c r="D24" s="127" t="s">
        <v>225</v>
      </c>
      <c r="E24" s="159" t="s">
        <v>248</v>
      </c>
      <c r="F24" s="129">
        <f t="shared" si="0"/>
        <v>34.8</v>
      </c>
      <c r="G24" s="129"/>
      <c r="H24" s="129">
        <v>34.8</v>
      </c>
      <c r="I24" s="129"/>
      <c r="J24" s="130"/>
      <c r="K24" s="131"/>
      <c r="L24" s="129"/>
      <c r="M24" s="130"/>
      <c r="N24" s="131"/>
      <c r="O24" s="129"/>
      <c r="P24" s="129"/>
      <c r="Q24" s="129"/>
      <c r="R24" s="130"/>
      <c r="S24" s="131"/>
      <c r="T24" s="130"/>
    </row>
    <row r="25" spans="1:20" s="132" customFormat="1" ht="22.5" customHeight="1">
      <c r="A25" s="128" t="s">
        <v>238</v>
      </c>
      <c r="B25" s="128" t="s">
        <v>249</v>
      </c>
      <c r="C25" s="128" t="s">
        <v>228</v>
      </c>
      <c r="D25" s="127" t="s">
        <v>225</v>
      </c>
      <c r="E25" s="159" t="s">
        <v>250</v>
      </c>
      <c r="F25" s="129">
        <f t="shared" si="0"/>
        <v>6.24</v>
      </c>
      <c r="G25" s="129"/>
      <c r="H25" s="129">
        <v>6.24</v>
      </c>
      <c r="I25" s="129"/>
      <c r="J25" s="130"/>
      <c r="K25" s="131"/>
      <c r="L25" s="129"/>
      <c r="M25" s="130"/>
      <c r="N25" s="131"/>
      <c r="O25" s="129"/>
      <c r="P25" s="129"/>
      <c r="Q25" s="129"/>
      <c r="R25" s="130"/>
      <c r="S25" s="131"/>
      <c r="T25" s="130"/>
    </row>
    <row r="26" spans="1:20" s="132" customFormat="1" ht="22.5" customHeight="1">
      <c r="A26" s="128" t="s">
        <v>251</v>
      </c>
      <c r="B26" s="128" t="s">
        <v>233</v>
      </c>
      <c r="C26" s="128" t="s">
        <v>224</v>
      </c>
      <c r="D26" s="127" t="s">
        <v>252</v>
      </c>
      <c r="E26" s="168" t="s">
        <v>253</v>
      </c>
      <c r="F26" s="129">
        <f t="shared" si="0"/>
        <v>10.95</v>
      </c>
      <c r="G26" s="129"/>
      <c r="H26" s="129">
        <v>10.95</v>
      </c>
      <c r="I26" s="129"/>
      <c r="J26" s="130"/>
      <c r="K26" s="131"/>
      <c r="L26" s="129"/>
      <c r="M26" s="130"/>
      <c r="N26" s="131"/>
      <c r="O26" s="129"/>
      <c r="P26" s="129"/>
      <c r="Q26" s="129"/>
      <c r="R26" s="130"/>
      <c r="S26" s="131"/>
      <c r="T26" s="130"/>
    </row>
    <row r="27" spans="1:20" s="132" customFormat="1" ht="22.5" customHeight="1">
      <c r="A27" s="128" t="s">
        <v>251</v>
      </c>
      <c r="B27" s="128" t="s">
        <v>233</v>
      </c>
      <c r="C27" s="128" t="s">
        <v>228</v>
      </c>
      <c r="D27" s="127" t="s">
        <v>225</v>
      </c>
      <c r="E27" s="156" t="s">
        <v>254</v>
      </c>
      <c r="F27" s="129">
        <f t="shared" si="0"/>
        <v>8.8</v>
      </c>
      <c r="G27" s="129"/>
      <c r="H27" s="129">
        <v>8.8</v>
      </c>
      <c r="I27" s="129"/>
      <c r="J27" s="130"/>
      <c r="K27" s="131"/>
      <c r="L27" s="129"/>
      <c r="M27" s="130"/>
      <c r="N27" s="131"/>
      <c r="O27" s="129"/>
      <c r="P27" s="129"/>
      <c r="Q27" s="129"/>
      <c r="R27" s="130"/>
      <c r="S27" s="131"/>
      <c r="T27" s="130"/>
    </row>
    <row r="28" spans="1:20" s="132" customFormat="1" ht="22.5" customHeight="1">
      <c r="A28" s="128" t="s">
        <v>255</v>
      </c>
      <c r="B28" s="128" t="s">
        <v>224</v>
      </c>
      <c r="C28" s="128" t="s">
        <v>231</v>
      </c>
      <c r="D28" s="127" t="s">
        <v>225</v>
      </c>
      <c r="E28" s="159" t="s">
        <v>256</v>
      </c>
      <c r="F28" s="129">
        <f t="shared" si="0"/>
        <v>12.72</v>
      </c>
      <c r="G28" s="133"/>
      <c r="H28" s="134">
        <v>12.72</v>
      </c>
      <c r="I28" s="133"/>
      <c r="J28" s="133"/>
      <c r="K28" s="133"/>
      <c r="L28" s="133"/>
      <c r="M28" s="133"/>
      <c r="N28" s="133"/>
      <c r="O28" s="133"/>
      <c r="P28" s="133"/>
      <c r="Q28" s="133"/>
      <c r="R28" s="133"/>
      <c r="S28" s="133"/>
      <c r="T28" s="133"/>
    </row>
    <row r="29" spans="1:20" s="132" customFormat="1" ht="22.5" customHeight="1">
      <c r="A29" s="128" t="s">
        <v>255</v>
      </c>
      <c r="B29" s="128" t="s">
        <v>239</v>
      </c>
      <c r="C29" s="128" t="s">
        <v>224</v>
      </c>
      <c r="D29" s="127" t="s">
        <v>225</v>
      </c>
      <c r="E29" s="159" t="s">
        <v>257</v>
      </c>
      <c r="F29" s="129">
        <f t="shared" si="0"/>
        <v>15</v>
      </c>
      <c r="G29" s="133"/>
      <c r="H29" s="135">
        <v>15</v>
      </c>
      <c r="I29" s="133"/>
      <c r="J29" s="133"/>
      <c r="K29" s="133"/>
      <c r="L29" s="133"/>
      <c r="M29" s="133"/>
      <c r="N29" s="133"/>
      <c r="O29" s="133"/>
      <c r="P29" s="133"/>
      <c r="Q29" s="133"/>
      <c r="R29" s="133"/>
      <c r="S29" s="133"/>
      <c r="T29" s="133"/>
    </row>
    <row r="30" spans="1:20" s="132" customFormat="1" ht="22.5" customHeight="1">
      <c r="A30" s="128" t="s">
        <v>258</v>
      </c>
      <c r="B30" s="128" t="s">
        <v>224</v>
      </c>
      <c r="C30" s="128" t="s">
        <v>259</v>
      </c>
      <c r="D30" s="127" t="s">
        <v>225</v>
      </c>
      <c r="E30" s="141" t="s">
        <v>260</v>
      </c>
      <c r="F30" s="129">
        <f t="shared" si="0"/>
        <v>149.28</v>
      </c>
      <c r="G30" s="133"/>
      <c r="H30" s="135">
        <v>149.28</v>
      </c>
      <c r="I30" s="133"/>
      <c r="J30" s="133"/>
      <c r="K30" s="133"/>
      <c r="L30" s="133"/>
      <c r="M30" s="133"/>
      <c r="N30" s="133"/>
      <c r="O30" s="133"/>
      <c r="P30" s="133"/>
      <c r="Q30" s="133"/>
      <c r="R30" s="133"/>
      <c r="S30" s="133"/>
      <c r="T30" s="133"/>
    </row>
    <row r="31" spans="1:20" s="132" customFormat="1" ht="22.5" customHeight="1">
      <c r="A31" s="128" t="s">
        <v>258</v>
      </c>
      <c r="B31" s="128" t="s">
        <v>224</v>
      </c>
      <c r="C31" s="128" t="s">
        <v>231</v>
      </c>
      <c r="D31" s="127" t="s">
        <v>225</v>
      </c>
      <c r="E31" s="160" t="s">
        <v>261</v>
      </c>
      <c r="F31" s="129">
        <f t="shared" si="0"/>
        <v>2.12</v>
      </c>
      <c r="G31" s="133"/>
      <c r="H31" s="135">
        <v>2.12</v>
      </c>
      <c r="I31" s="133"/>
      <c r="J31" s="133"/>
      <c r="K31" s="133"/>
      <c r="L31" s="133"/>
      <c r="M31" s="133"/>
      <c r="N31" s="133"/>
      <c r="O31" s="133"/>
      <c r="P31" s="133"/>
      <c r="Q31" s="133"/>
      <c r="R31" s="133"/>
      <c r="S31" s="133"/>
      <c r="T31" s="133"/>
    </row>
    <row r="32" spans="1:20" s="132" customFormat="1" ht="22.5" customHeight="1">
      <c r="A32" s="128" t="s">
        <v>258</v>
      </c>
      <c r="B32" s="128" t="s">
        <v>228</v>
      </c>
      <c r="C32" s="128" t="s">
        <v>231</v>
      </c>
      <c r="D32" s="127" t="s">
        <v>225</v>
      </c>
      <c r="E32" s="160" t="s">
        <v>262</v>
      </c>
      <c r="F32" s="129">
        <f t="shared" si="0"/>
        <v>2.4</v>
      </c>
      <c r="G32" s="133"/>
      <c r="H32" s="135">
        <v>2.4</v>
      </c>
      <c r="I32" s="133"/>
      <c r="J32" s="133"/>
      <c r="K32" s="133"/>
      <c r="L32" s="133"/>
      <c r="M32" s="133"/>
      <c r="N32" s="133"/>
      <c r="O32" s="133"/>
      <c r="P32" s="133"/>
      <c r="Q32" s="133"/>
      <c r="R32" s="133"/>
      <c r="S32" s="133"/>
      <c r="T32" s="133"/>
    </row>
    <row r="33" spans="1:20" s="132" customFormat="1" ht="22.5" customHeight="1">
      <c r="A33" s="128" t="s">
        <v>258</v>
      </c>
      <c r="B33" s="128" t="s">
        <v>263</v>
      </c>
      <c r="C33" s="128" t="s">
        <v>239</v>
      </c>
      <c r="D33" s="127" t="s">
        <v>225</v>
      </c>
      <c r="E33" s="156" t="s">
        <v>264</v>
      </c>
      <c r="F33" s="129">
        <f t="shared" si="0"/>
        <v>115.37</v>
      </c>
      <c r="G33" s="133"/>
      <c r="H33" s="135">
        <v>115.37</v>
      </c>
      <c r="I33" s="133"/>
      <c r="J33" s="133"/>
      <c r="K33" s="133"/>
      <c r="L33" s="133"/>
      <c r="M33" s="133"/>
      <c r="N33" s="133"/>
      <c r="O33" s="133"/>
      <c r="P33" s="133"/>
      <c r="Q33" s="133"/>
      <c r="R33" s="133"/>
      <c r="S33" s="133"/>
      <c r="T33" s="133"/>
    </row>
    <row r="34" spans="1:20" s="132" customFormat="1" ht="22.5" customHeight="1">
      <c r="A34" s="128" t="s">
        <v>265</v>
      </c>
      <c r="B34" s="128" t="s">
        <v>228</v>
      </c>
      <c r="C34" s="128" t="s">
        <v>224</v>
      </c>
      <c r="D34" s="127" t="s">
        <v>225</v>
      </c>
      <c r="E34" s="161" t="s">
        <v>107</v>
      </c>
      <c r="F34" s="129">
        <f t="shared" si="0"/>
        <v>33.96</v>
      </c>
      <c r="G34" s="133"/>
      <c r="H34" s="135">
        <v>33.96</v>
      </c>
      <c r="I34" s="133"/>
      <c r="J34" s="133"/>
      <c r="K34" s="133"/>
      <c r="L34" s="133"/>
      <c r="M34" s="133"/>
      <c r="N34" s="133"/>
      <c r="O34" s="133"/>
      <c r="P34" s="133"/>
      <c r="Q34" s="133"/>
      <c r="R34" s="133"/>
      <c r="S34" s="133"/>
      <c r="T34" s="133"/>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S5:S7"/>
    <mergeCell ref="T5:T7"/>
    <mergeCell ref="O6:O7"/>
    <mergeCell ref="P6:P7"/>
    <mergeCell ref="Q6:Q7"/>
    <mergeCell ref="R6:R7"/>
  </mergeCells>
  <printOptions horizontalCentered="1"/>
  <pageMargins left="0.43" right="0.39" top="0.71" bottom="0.63" header="0.5" footer="0.5"/>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L34"/>
  <sheetViews>
    <sheetView workbookViewId="0" topLeftCell="A28">
      <selection activeCell="J13" sqref="J13"/>
    </sheetView>
  </sheetViews>
  <sheetFormatPr defaultColWidth="6.875" defaultRowHeight="12.75" customHeight="1"/>
  <cols>
    <col min="1" max="3" width="4.75390625" style="5" customWidth="1"/>
    <col min="4" max="4" width="9.125" style="5" customWidth="1"/>
    <col min="5" max="5" width="38.125" style="175" customWidth="1"/>
    <col min="6" max="6" width="12.75390625" style="181" customWidth="1"/>
    <col min="7" max="7" width="11.50390625" style="181" customWidth="1"/>
    <col min="8" max="8" width="11.75390625" style="182" customWidth="1"/>
    <col min="9" max="10" width="12.75390625" style="5" customWidth="1"/>
    <col min="11" max="12" width="8.00390625" style="5" customWidth="1"/>
    <col min="13" max="16384" width="6.875" style="5" customWidth="1"/>
  </cols>
  <sheetData>
    <row r="1" spans="1:4" ht="24" customHeight="1">
      <c r="A1" s="245"/>
      <c r="B1" s="245"/>
      <c r="C1" s="245"/>
      <c r="D1" s="245"/>
    </row>
    <row r="2" spans="1:10" ht="19.5" customHeight="1">
      <c r="A2" s="39"/>
      <c r="B2" s="109"/>
      <c r="C2" s="109"/>
      <c r="D2" s="109"/>
      <c r="E2" s="176"/>
      <c r="F2" s="183"/>
      <c r="G2" s="183"/>
      <c r="H2" s="184"/>
      <c r="I2" s="109"/>
      <c r="J2" s="113" t="s">
        <v>52</v>
      </c>
    </row>
    <row r="3" spans="1:10" ht="19.5" customHeight="1">
      <c r="A3" s="229" t="s">
        <v>53</v>
      </c>
      <c r="B3" s="229"/>
      <c r="C3" s="229"/>
      <c r="D3" s="229"/>
      <c r="E3" s="229"/>
      <c r="F3" s="229"/>
      <c r="G3" s="229"/>
      <c r="H3" s="229"/>
      <c r="I3" s="229"/>
      <c r="J3" s="229"/>
    </row>
    <row r="4" spans="1:12" ht="19.5" customHeight="1">
      <c r="A4" s="70" t="s">
        <v>217</v>
      </c>
      <c r="B4" s="70"/>
      <c r="C4" s="70"/>
      <c r="D4" s="70"/>
      <c r="E4" s="70"/>
      <c r="F4" s="183"/>
      <c r="G4" s="183"/>
      <c r="H4" s="184"/>
      <c r="I4" s="110"/>
      <c r="J4" s="11" t="s">
        <v>4</v>
      </c>
      <c r="K4" s="31"/>
      <c r="L4" s="31"/>
    </row>
    <row r="5" spans="1:12" ht="19.5" customHeight="1">
      <c r="A5" s="85" t="s">
        <v>28</v>
      </c>
      <c r="B5" s="85"/>
      <c r="C5" s="85"/>
      <c r="D5" s="85"/>
      <c r="E5" s="177"/>
      <c r="F5" s="248" t="s">
        <v>29</v>
      </c>
      <c r="G5" s="248" t="s">
        <v>54</v>
      </c>
      <c r="H5" s="246" t="s">
        <v>55</v>
      </c>
      <c r="I5" s="246" t="s">
        <v>56</v>
      </c>
      <c r="J5" s="246" t="s">
        <v>57</v>
      </c>
      <c r="K5" s="31"/>
      <c r="L5" s="31"/>
    </row>
    <row r="6" spans="1:12" ht="19.5" customHeight="1">
      <c r="A6" s="85" t="s">
        <v>39</v>
      </c>
      <c r="B6" s="85"/>
      <c r="C6" s="85"/>
      <c r="D6" s="246" t="s">
        <v>40</v>
      </c>
      <c r="E6" s="247" t="s">
        <v>58</v>
      </c>
      <c r="F6" s="248"/>
      <c r="G6" s="248"/>
      <c r="H6" s="246"/>
      <c r="I6" s="246"/>
      <c r="J6" s="246"/>
      <c r="K6" s="31"/>
      <c r="L6" s="31"/>
    </row>
    <row r="7" spans="1:12" ht="20.25" customHeight="1">
      <c r="A7" s="111" t="s">
        <v>49</v>
      </c>
      <c r="B7" s="111" t="s">
        <v>50</v>
      </c>
      <c r="C7" s="86" t="s">
        <v>51</v>
      </c>
      <c r="D7" s="246"/>
      <c r="E7" s="247"/>
      <c r="F7" s="248"/>
      <c r="G7" s="248"/>
      <c r="H7" s="246"/>
      <c r="I7" s="246"/>
      <c r="J7" s="246"/>
      <c r="K7" s="31"/>
      <c r="L7" s="31"/>
    </row>
    <row r="8" spans="1:12" ht="20.25" customHeight="1">
      <c r="A8" s="111"/>
      <c r="B8" s="111"/>
      <c r="C8" s="174"/>
      <c r="D8" s="139"/>
      <c r="E8" s="178" t="s">
        <v>369</v>
      </c>
      <c r="F8" s="180">
        <f>SUM(F9:F34)</f>
        <v>971</v>
      </c>
      <c r="G8" s="180">
        <f>SUM(G9:G34)</f>
        <v>743.94</v>
      </c>
      <c r="H8" s="180">
        <f>SUM(H9:H34)</f>
        <v>227.06</v>
      </c>
      <c r="I8" s="139"/>
      <c r="J8" s="139"/>
      <c r="K8" s="31"/>
      <c r="L8" s="31"/>
    </row>
    <row r="9" spans="1:10" ht="22.5" customHeight="1">
      <c r="A9" s="127" t="s">
        <v>227</v>
      </c>
      <c r="B9" s="127" t="s">
        <v>224</v>
      </c>
      <c r="C9" s="128" t="s">
        <v>228</v>
      </c>
      <c r="D9" s="127" t="s">
        <v>225</v>
      </c>
      <c r="E9" s="141" t="s">
        <v>229</v>
      </c>
      <c r="F9" s="185">
        <f>SUM(G9:H9)</f>
        <v>2</v>
      </c>
      <c r="G9" s="186"/>
      <c r="H9" s="185">
        <v>2</v>
      </c>
      <c r="I9" s="112"/>
      <c r="J9" s="112"/>
    </row>
    <row r="10" spans="1:10" ht="22.5" customHeight="1">
      <c r="A10" s="127" t="s">
        <v>266</v>
      </c>
      <c r="B10" s="128" t="s">
        <v>267</v>
      </c>
      <c r="C10" s="128" t="s">
        <v>268</v>
      </c>
      <c r="D10" s="127" t="s">
        <v>225</v>
      </c>
      <c r="E10" s="155" t="s">
        <v>229</v>
      </c>
      <c r="F10" s="185">
        <f aca="true" t="shared" si="0" ref="F10:F34">SUM(G10:H10)</f>
        <v>2</v>
      </c>
      <c r="G10" s="186"/>
      <c r="H10" s="185">
        <v>2</v>
      </c>
      <c r="I10" s="112"/>
      <c r="J10" s="112"/>
    </row>
    <row r="11" spans="1:10" ht="22.5" customHeight="1">
      <c r="A11" s="128" t="s">
        <v>227</v>
      </c>
      <c r="B11" s="128" t="s">
        <v>230</v>
      </c>
      <c r="C11" s="128" t="s">
        <v>224</v>
      </c>
      <c r="D11" s="127" t="s">
        <v>225</v>
      </c>
      <c r="E11" s="155" t="s">
        <v>226</v>
      </c>
      <c r="F11" s="185">
        <f t="shared" si="0"/>
        <v>293.61</v>
      </c>
      <c r="G11" s="186">
        <v>293.61</v>
      </c>
      <c r="H11" s="185"/>
      <c r="I11" s="112"/>
      <c r="J11" s="112"/>
    </row>
    <row r="12" spans="1:10" ht="22.5" customHeight="1">
      <c r="A12" s="128" t="s">
        <v>227</v>
      </c>
      <c r="B12" s="128" t="s">
        <v>230</v>
      </c>
      <c r="C12" s="128" t="s">
        <v>228</v>
      </c>
      <c r="D12" s="127" t="s">
        <v>225</v>
      </c>
      <c r="E12" s="141" t="s">
        <v>229</v>
      </c>
      <c r="F12" s="185">
        <f t="shared" si="0"/>
        <v>50</v>
      </c>
      <c r="G12" s="186"/>
      <c r="H12" s="185">
        <v>50</v>
      </c>
      <c r="I12" s="112"/>
      <c r="J12" s="112"/>
    </row>
    <row r="13" spans="1:10" ht="22.5" customHeight="1">
      <c r="A13" s="128" t="s">
        <v>266</v>
      </c>
      <c r="B13" s="128" t="s">
        <v>269</v>
      </c>
      <c r="C13" s="128" t="s">
        <v>270</v>
      </c>
      <c r="D13" s="127" t="s">
        <v>225</v>
      </c>
      <c r="E13" s="141" t="s">
        <v>271</v>
      </c>
      <c r="F13" s="185">
        <f t="shared" si="0"/>
        <v>4</v>
      </c>
      <c r="G13" s="186"/>
      <c r="H13" s="185">
        <v>4</v>
      </c>
      <c r="I13" s="112"/>
      <c r="J13" s="112"/>
    </row>
    <row r="14" spans="1:10" ht="22.5" customHeight="1">
      <c r="A14" s="128" t="s">
        <v>227</v>
      </c>
      <c r="B14" s="128" t="s">
        <v>230</v>
      </c>
      <c r="C14" s="128" t="s">
        <v>231</v>
      </c>
      <c r="D14" s="127" t="s">
        <v>225</v>
      </c>
      <c r="E14" s="156" t="s">
        <v>232</v>
      </c>
      <c r="F14" s="185">
        <f t="shared" si="0"/>
        <v>8.82</v>
      </c>
      <c r="G14" s="186">
        <v>8.82</v>
      </c>
      <c r="H14" s="185"/>
      <c r="I14" s="112"/>
      <c r="J14" s="112"/>
    </row>
    <row r="15" spans="1:10" ht="22.5" customHeight="1">
      <c r="A15" s="128" t="s">
        <v>227</v>
      </c>
      <c r="B15" s="128" t="s">
        <v>233</v>
      </c>
      <c r="C15" s="128" t="s">
        <v>228</v>
      </c>
      <c r="D15" s="127" t="s">
        <v>225</v>
      </c>
      <c r="E15" s="160" t="s">
        <v>229</v>
      </c>
      <c r="F15" s="185">
        <f t="shared" si="0"/>
        <v>3</v>
      </c>
      <c r="G15" s="186"/>
      <c r="H15" s="185">
        <v>3</v>
      </c>
      <c r="I15" s="112"/>
      <c r="J15" s="112"/>
    </row>
    <row r="16" spans="1:10" ht="22.5" customHeight="1">
      <c r="A16" s="128" t="s">
        <v>227</v>
      </c>
      <c r="B16" s="128" t="s">
        <v>234</v>
      </c>
      <c r="C16" s="128" t="s">
        <v>228</v>
      </c>
      <c r="D16" s="127" t="s">
        <v>225</v>
      </c>
      <c r="E16" s="160" t="s">
        <v>229</v>
      </c>
      <c r="F16" s="185">
        <f t="shared" si="0"/>
        <v>5</v>
      </c>
      <c r="G16" s="186"/>
      <c r="H16" s="185">
        <v>5</v>
      </c>
      <c r="I16" s="112"/>
      <c r="J16" s="112"/>
    </row>
    <row r="17" spans="1:10" ht="22.5" customHeight="1">
      <c r="A17" s="128" t="s">
        <v>235</v>
      </c>
      <c r="B17" s="128" t="s">
        <v>236</v>
      </c>
      <c r="C17" s="128" t="s">
        <v>230</v>
      </c>
      <c r="D17" s="127" t="s">
        <v>225</v>
      </c>
      <c r="E17" s="155" t="s">
        <v>237</v>
      </c>
      <c r="F17" s="185">
        <f t="shared" si="0"/>
        <v>4.25</v>
      </c>
      <c r="G17" s="186">
        <v>4.25</v>
      </c>
      <c r="H17" s="185"/>
      <c r="I17" s="112"/>
      <c r="J17" s="112"/>
    </row>
    <row r="18" spans="1:10" ht="22.5" customHeight="1">
      <c r="A18" s="128" t="s">
        <v>238</v>
      </c>
      <c r="B18" s="128" t="s">
        <v>239</v>
      </c>
      <c r="C18" s="128" t="s">
        <v>224</v>
      </c>
      <c r="D18" s="127" t="s">
        <v>225</v>
      </c>
      <c r="E18" s="156" t="s">
        <v>240</v>
      </c>
      <c r="F18" s="185">
        <f t="shared" si="0"/>
        <v>41.31</v>
      </c>
      <c r="G18" s="186">
        <v>41.31</v>
      </c>
      <c r="H18" s="185"/>
      <c r="I18" s="112"/>
      <c r="J18" s="112"/>
    </row>
    <row r="19" spans="1:10" ht="22.5" customHeight="1">
      <c r="A19" s="128" t="s">
        <v>238</v>
      </c>
      <c r="B19" s="128" t="s">
        <v>239</v>
      </c>
      <c r="C19" s="128" t="s">
        <v>228</v>
      </c>
      <c r="D19" s="127" t="s">
        <v>225</v>
      </c>
      <c r="E19" s="156" t="s">
        <v>241</v>
      </c>
      <c r="F19" s="185">
        <f t="shared" si="0"/>
        <v>1.04</v>
      </c>
      <c r="G19" s="186">
        <v>1.04</v>
      </c>
      <c r="H19" s="185"/>
      <c r="I19" s="112"/>
      <c r="J19" s="112"/>
    </row>
    <row r="20" spans="1:10" ht="22.5" customHeight="1">
      <c r="A20" s="128" t="s">
        <v>238</v>
      </c>
      <c r="B20" s="128" t="s">
        <v>239</v>
      </c>
      <c r="C20" s="128" t="s">
        <v>239</v>
      </c>
      <c r="D20" s="127" t="s">
        <v>225</v>
      </c>
      <c r="E20" s="158" t="s">
        <v>242</v>
      </c>
      <c r="F20" s="185">
        <f t="shared" si="0"/>
        <v>59.31</v>
      </c>
      <c r="G20" s="186">
        <v>59.31</v>
      </c>
      <c r="H20" s="185"/>
      <c r="I20" s="112"/>
      <c r="J20" s="112"/>
    </row>
    <row r="21" spans="1:10" ht="22.5" customHeight="1">
      <c r="A21" s="128" t="s">
        <v>238</v>
      </c>
      <c r="B21" s="128" t="s">
        <v>236</v>
      </c>
      <c r="C21" s="128" t="s">
        <v>224</v>
      </c>
      <c r="D21" s="127" t="s">
        <v>225</v>
      </c>
      <c r="E21" s="156" t="s">
        <v>243</v>
      </c>
      <c r="F21" s="185">
        <f t="shared" si="0"/>
        <v>13.92</v>
      </c>
      <c r="G21" s="186"/>
      <c r="H21" s="185">
        <v>13.92</v>
      </c>
      <c r="I21" s="112"/>
      <c r="J21" s="112"/>
    </row>
    <row r="22" spans="1:10" ht="22.5" customHeight="1">
      <c r="A22" s="128" t="s">
        <v>238</v>
      </c>
      <c r="B22" s="128" t="s">
        <v>236</v>
      </c>
      <c r="C22" s="128" t="s">
        <v>230</v>
      </c>
      <c r="D22" s="127" t="s">
        <v>225</v>
      </c>
      <c r="E22" s="156" t="s">
        <v>244</v>
      </c>
      <c r="F22" s="185">
        <f t="shared" si="0"/>
        <v>52.34</v>
      </c>
      <c r="G22" s="186"/>
      <c r="H22" s="185">
        <v>52.34</v>
      </c>
      <c r="I22" s="112"/>
      <c r="J22" s="112"/>
    </row>
    <row r="23" spans="1:10" ht="22.5" customHeight="1">
      <c r="A23" s="128" t="s">
        <v>238</v>
      </c>
      <c r="B23" s="128" t="s">
        <v>236</v>
      </c>
      <c r="C23" s="128" t="s">
        <v>245</v>
      </c>
      <c r="D23" s="127" t="s">
        <v>225</v>
      </c>
      <c r="E23" s="156" t="s">
        <v>246</v>
      </c>
      <c r="F23" s="185">
        <f t="shared" si="0"/>
        <v>38.76</v>
      </c>
      <c r="G23" s="186"/>
      <c r="H23" s="185">
        <v>38.76</v>
      </c>
      <c r="I23" s="112"/>
      <c r="J23" s="112"/>
    </row>
    <row r="24" spans="1:10" ht="22.5" customHeight="1">
      <c r="A24" s="128" t="s">
        <v>238</v>
      </c>
      <c r="B24" s="128" t="s">
        <v>247</v>
      </c>
      <c r="C24" s="128" t="s">
        <v>228</v>
      </c>
      <c r="D24" s="127" t="s">
        <v>225</v>
      </c>
      <c r="E24" s="159" t="s">
        <v>248</v>
      </c>
      <c r="F24" s="185">
        <f t="shared" si="0"/>
        <v>34.8</v>
      </c>
      <c r="G24" s="186"/>
      <c r="H24" s="185">
        <v>34.8</v>
      </c>
      <c r="I24" s="112"/>
      <c r="J24" s="112"/>
    </row>
    <row r="25" spans="1:10" ht="22.5" customHeight="1">
      <c r="A25" s="128" t="s">
        <v>238</v>
      </c>
      <c r="B25" s="128" t="s">
        <v>249</v>
      </c>
      <c r="C25" s="128" t="s">
        <v>228</v>
      </c>
      <c r="D25" s="127" t="s">
        <v>225</v>
      </c>
      <c r="E25" s="159" t="s">
        <v>250</v>
      </c>
      <c r="F25" s="185">
        <f t="shared" si="0"/>
        <v>6.24</v>
      </c>
      <c r="G25" s="186"/>
      <c r="H25" s="185">
        <v>6.24</v>
      </c>
      <c r="I25" s="112"/>
      <c r="J25" s="112"/>
    </row>
    <row r="26" spans="1:10" ht="22.5" customHeight="1">
      <c r="A26" s="128" t="s">
        <v>251</v>
      </c>
      <c r="B26" s="128" t="s">
        <v>233</v>
      </c>
      <c r="C26" s="128" t="s">
        <v>224</v>
      </c>
      <c r="D26" s="127" t="s">
        <v>252</v>
      </c>
      <c r="E26" s="168" t="s">
        <v>253</v>
      </c>
      <c r="F26" s="185">
        <f t="shared" si="0"/>
        <v>10.95</v>
      </c>
      <c r="G26" s="186">
        <v>10.95</v>
      </c>
      <c r="H26" s="185"/>
      <c r="I26" s="112"/>
      <c r="J26" s="112"/>
    </row>
    <row r="27" spans="1:10" ht="22.5" customHeight="1">
      <c r="A27" s="128" t="s">
        <v>251</v>
      </c>
      <c r="B27" s="128" t="s">
        <v>233</v>
      </c>
      <c r="C27" s="128" t="s">
        <v>228</v>
      </c>
      <c r="D27" s="127" t="s">
        <v>225</v>
      </c>
      <c r="E27" s="156" t="s">
        <v>254</v>
      </c>
      <c r="F27" s="185">
        <f t="shared" si="0"/>
        <v>8.8</v>
      </c>
      <c r="G27" s="186">
        <v>8.8</v>
      </c>
      <c r="H27" s="185"/>
      <c r="I27" s="112"/>
      <c r="J27" s="112"/>
    </row>
    <row r="28" spans="1:10" ht="22.5" customHeight="1">
      <c r="A28" s="128" t="s">
        <v>255</v>
      </c>
      <c r="B28" s="128" t="s">
        <v>224</v>
      </c>
      <c r="C28" s="128" t="s">
        <v>231</v>
      </c>
      <c r="D28" s="127" t="s">
        <v>225</v>
      </c>
      <c r="E28" s="159" t="s">
        <v>256</v>
      </c>
      <c r="F28" s="185">
        <f t="shared" si="0"/>
        <v>12.72</v>
      </c>
      <c r="G28" s="185">
        <v>12.72</v>
      </c>
      <c r="H28" s="185"/>
      <c r="I28" s="112"/>
      <c r="J28" s="112"/>
    </row>
    <row r="29" spans="1:10" ht="22.5" customHeight="1">
      <c r="A29" s="128" t="s">
        <v>255</v>
      </c>
      <c r="B29" s="128" t="s">
        <v>239</v>
      </c>
      <c r="C29" s="128" t="s">
        <v>224</v>
      </c>
      <c r="D29" s="127" t="s">
        <v>225</v>
      </c>
      <c r="E29" s="159" t="s">
        <v>257</v>
      </c>
      <c r="F29" s="185">
        <f t="shared" si="0"/>
        <v>15</v>
      </c>
      <c r="G29" s="185"/>
      <c r="H29" s="185">
        <v>15</v>
      </c>
      <c r="I29" s="112"/>
      <c r="J29" s="112"/>
    </row>
    <row r="30" spans="1:10" ht="22.5" customHeight="1">
      <c r="A30" s="128" t="s">
        <v>258</v>
      </c>
      <c r="B30" s="128" t="s">
        <v>224</v>
      </c>
      <c r="C30" s="128" t="s">
        <v>259</v>
      </c>
      <c r="D30" s="127" t="s">
        <v>225</v>
      </c>
      <c r="E30" s="141" t="s">
        <v>260</v>
      </c>
      <c r="F30" s="185">
        <f t="shared" si="0"/>
        <v>149.28</v>
      </c>
      <c r="G30" s="185">
        <v>149.28</v>
      </c>
      <c r="H30" s="185"/>
      <c r="I30" s="112"/>
      <c r="J30" s="112"/>
    </row>
    <row r="31" spans="1:10" ht="22.5" customHeight="1">
      <c r="A31" s="128" t="s">
        <v>258</v>
      </c>
      <c r="B31" s="128" t="s">
        <v>224</v>
      </c>
      <c r="C31" s="128" t="s">
        <v>231</v>
      </c>
      <c r="D31" s="127" t="s">
        <v>225</v>
      </c>
      <c r="E31" s="160" t="s">
        <v>261</v>
      </c>
      <c r="F31" s="185">
        <f t="shared" si="0"/>
        <v>2.12</v>
      </c>
      <c r="G31" s="185">
        <v>2.12</v>
      </c>
      <c r="H31" s="185"/>
      <c r="I31" s="112"/>
      <c r="J31" s="112"/>
    </row>
    <row r="32" spans="1:10" ht="22.5" customHeight="1">
      <c r="A32" s="128" t="s">
        <v>258</v>
      </c>
      <c r="B32" s="128" t="s">
        <v>228</v>
      </c>
      <c r="C32" s="128" t="s">
        <v>231</v>
      </c>
      <c r="D32" s="127" t="s">
        <v>225</v>
      </c>
      <c r="E32" s="160" t="s">
        <v>262</v>
      </c>
      <c r="F32" s="185">
        <f t="shared" si="0"/>
        <v>2.4</v>
      </c>
      <c r="G32" s="185">
        <v>2.4</v>
      </c>
      <c r="H32" s="185"/>
      <c r="I32" s="112"/>
      <c r="J32" s="112"/>
    </row>
    <row r="33" spans="1:10" ht="22.5" customHeight="1">
      <c r="A33" s="128" t="s">
        <v>258</v>
      </c>
      <c r="B33" s="128" t="s">
        <v>263</v>
      </c>
      <c r="C33" s="128" t="s">
        <v>239</v>
      </c>
      <c r="D33" s="127" t="s">
        <v>225</v>
      </c>
      <c r="E33" s="156" t="s">
        <v>264</v>
      </c>
      <c r="F33" s="185">
        <f t="shared" si="0"/>
        <v>115.37</v>
      </c>
      <c r="G33" s="185">
        <v>115.37</v>
      </c>
      <c r="H33" s="185"/>
      <c r="I33" s="112"/>
      <c r="J33" s="112"/>
    </row>
    <row r="34" spans="1:10" ht="22.5" customHeight="1">
      <c r="A34" s="128" t="s">
        <v>265</v>
      </c>
      <c r="B34" s="128" t="s">
        <v>228</v>
      </c>
      <c r="C34" s="128" t="s">
        <v>224</v>
      </c>
      <c r="D34" s="127" t="s">
        <v>225</v>
      </c>
      <c r="E34" s="161" t="s">
        <v>107</v>
      </c>
      <c r="F34" s="185">
        <f t="shared" si="0"/>
        <v>33.96</v>
      </c>
      <c r="G34" s="185">
        <v>33.96</v>
      </c>
      <c r="H34" s="185"/>
      <c r="I34" s="112"/>
      <c r="J34" s="112"/>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workbookViewId="0" topLeftCell="A1">
      <selection activeCell="B26" sqref="B26"/>
    </sheetView>
  </sheetViews>
  <sheetFormatPr defaultColWidth="6.875" defaultRowHeight="20.25" customHeight="1"/>
  <cols>
    <col min="1" max="1" width="40.125" style="5" customWidth="1"/>
    <col min="2" max="2" width="18.625" style="5" customWidth="1"/>
    <col min="3" max="3" width="31.00390625" style="5" customWidth="1"/>
    <col min="4" max="8" width="12.25390625" style="5" customWidth="1"/>
    <col min="9" max="34" width="6.50390625" style="5" customWidth="1"/>
    <col min="35" max="35" width="6.25390625" style="5" customWidth="1"/>
    <col min="36" max="38" width="6.875" style="5" customWidth="1"/>
    <col min="39" max="41" width="6.25390625" style="5" customWidth="1"/>
    <col min="42" max="253" width="8.00390625" style="5" customWidth="1"/>
    <col min="254" max="16384" width="6.875" style="5" customWidth="1"/>
  </cols>
  <sheetData>
    <row r="1" ht="20.25" customHeight="1">
      <c r="A1" s="60"/>
    </row>
    <row r="2" spans="1:34" ht="20.25" customHeight="1">
      <c r="A2" s="84"/>
      <c r="B2" s="84"/>
      <c r="C2" s="84"/>
      <c r="D2" s="84"/>
      <c r="E2" s="84"/>
      <c r="F2" s="84"/>
      <c r="G2" s="84"/>
      <c r="H2" s="41" t="s">
        <v>59</v>
      </c>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20.25" customHeight="1">
      <c r="A3" s="229" t="s">
        <v>60</v>
      </c>
      <c r="B3" s="229"/>
      <c r="C3" s="229"/>
      <c r="D3" s="229"/>
      <c r="E3" s="229"/>
      <c r="F3" s="229"/>
      <c r="G3" s="229"/>
      <c r="H3" s="229"/>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0.25" customHeight="1">
      <c r="A4" s="70" t="s">
        <v>217</v>
      </c>
      <c r="B4" s="70"/>
      <c r="C4" s="39"/>
      <c r="D4" s="39"/>
      <c r="E4" s="39"/>
      <c r="F4" s="39"/>
      <c r="G4" s="39"/>
      <c r="H4" s="11" t="s">
        <v>4</v>
      </c>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row>
    <row r="5" spans="1:34" ht="20.25" customHeight="1">
      <c r="A5" s="85" t="s">
        <v>5</v>
      </c>
      <c r="B5" s="85"/>
      <c r="C5" s="85" t="s">
        <v>6</v>
      </c>
      <c r="D5" s="85"/>
      <c r="E5" s="85"/>
      <c r="F5" s="85"/>
      <c r="G5" s="85"/>
      <c r="H5" s="85"/>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row>
    <row r="6" spans="1:34" s="83" customFormat="1" ht="37.5" customHeight="1">
      <c r="A6" s="86" t="s">
        <v>7</v>
      </c>
      <c r="B6" s="87" t="s">
        <v>8</v>
      </c>
      <c r="C6" s="86" t="s">
        <v>7</v>
      </c>
      <c r="D6" s="86" t="s">
        <v>29</v>
      </c>
      <c r="E6" s="87" t="s">
        <v>61</v>
      </c>
      <c r="F6" s="88" t="s">
        <v>62</v>
      </c>
      <c r="G6" s="86" t="s">
        <v>63</v>
      </c>
      <c r="H6" s="88" t="s">
        <v>64</v>
      </c>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row>
    <row r="7" spans="1:34" ht="24.75" customHeight="1">
      <c r="A7" s="89" t="s">
        <v>65</v>
      </c>
      <c r="B7" s="90">
        <v>971</v>
      </c>
      <c r="C7" s="91" t="s">
        <v>66</v>
      </c>
      <c r="D7" s="90">
        <f>SUM(D8:D14)</f>
        <v>971</v>
      </c>
      <c r="E7" s="90">
        <f>SUM(E8:E14)</f>
        <v>971</v>
      </c>
      <c r="F7" s="90"/>
      <c r="G7" s="90"/>
      <c r="H7" s="90"/>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row>
    <row r="8" spans="1:34" ht="24.75" customHeight="1">
      <c r="A8" s="89" t="s">
        <v>67</v>
      </c>
      <c r="B8" s="90">
        <v>971</v>
      </c>
      <c r="C8" s="98" t="s">
        <v>272</v>
      </c>
      <c r="D8" s="94">
        <v>368.43</v>
      </c>
      <c r="E8" s="94">
        <v>368.43</v>
      </c>
      <c r="F8" s="93"/>
      <c r="G8" s="93"/>
      <c r="H8" s="90"/>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row>
    <row r="9" spans="1:34" ht="24.75" customHeight="1">
      <c r="A9" s="89" t="s">
        <v>68</v>
      </c>
      <c r="B9" s="90"/>
      <c r="C9" s="98" t="s">
        <v>273</v>
      </c>
      <c r="D9" s="94">
        <v>4.25</v>
      </c>
      <c r="E9" s="94">
        <v>4.25</v>
      </c>
      <c r="F9" s="93"/>
      <c r="G9" s="93"/>
      <c r="H9" s="90"/>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row>
    <row r="10" spans="1:34" ht="24.75" customHeight="1">
      <c r="A10" s="89" t="s">
        <v>69</v>
      </c>
      <c r="B10" s="94"/>
      <c r="C10" s="98" t="s">
        <v>274</v>
      </c>
      <c r="D10" s="94">
        <v>247.72</v>
      </c>
      <c r="E10" s="94">
        <v>247.72</v>
      </c>
      <c r="F10" s="93"/>
      <c r="G10" s="93"/>
      <c r="H10" s="90"/>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row>
    <row r="11" spans="1:34" ht="24.75" customHeight="1">
      <c r="A11" s="89" t="s">
        <v>70</v>
      </c>
      <c r="B11" s="95"/>
      <c r="C11" s="98" t="s">
        <v>275</v>
      </c>
      <c r="D11" s="94">
        <v>19.75</v>
      </c>
      <c r="E11" s="94">
        <v>19.75</v>
      </c>
      <c r="F11" s="93"/>
      <c r="G11" s="93"/>
      <c r="H11" s="90"/>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row>
    <row r="12" spans="1:34" ht="24.75" customHeight="1">
      <c r="A12" s="89" t="s">
        <v>67</v>
      </c>
      <c r="B12" s="90"/>
      <c r="C12" s="98" t="s">
        <v>276</v>
      </c>
      <c r="D12" s="94">
        <v>27.72</v>
      </c>
      <c r="E12" s="94">
        <v>27.72</v>
      </c>
      <c r="F12" s="93"/>
      <c r="G12" s="93"/>
      <c r="H12" s="90"/>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row>
    <row r="13" spans="1:34" ht="24.75" customHeight="1">
      <c r="A13" s="89" t="s">
        <v>68</v>
      </c>
      <c r="B13" s="90"/>
      <c r="C13" s="98" t="s">
        <v>277</v>
      </c>
      <c r="D13" s="94">
        <v>269.17</v>
      </c>
      <c r="E13" s="94">
        <v>269.17</v>
      </c>
      <c r="F13" s="93"/>
      <c r="G13" s="93"/>
      <c r="H13" s="90"/>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row>
    <row r="14" spans="1:34" ht="24.75" customHeight="1">
      <c r="A14" s="89" t="s">
        <v>69</v>
      </c>
      <c r="B14" s="90"/>
      <c r="C14" s="98" t="s">
        <v>278</v>
      </c>
      <c r="D14" s="100">
        <v>33.96</v>
      </c>
      <c r="E14" s="100">
        <v>33.96</v>
      </c>
      <c r="F14" s="93"/>
      <c r="G14" s="93"/>
      <c r="H14" s="90"/>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row>
    <row r="15" spans="1:34" ht="24.75" customHeight="1">
      <c r="A15" s="89" t="s">
        <v>71</v>
      </c>
      <c r="B15" s="94"/>
      <c r="C15" s="91"/>
      <c r="D15" s="92"/>
      <c r="E15" s="93"/>
      <c r="F15" s="93"/>
      <c r="G15" s="93"/>
      <c r="H15" s="90"/>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row>
    <row r="16" spans="1:34" ht="24.75" customHeight="1">
      <c r="A16" s="96"/>
      <c r="B16" s="97"/>
      <c r="C16" s="98"/>
      <c r="D16" s="92"/>
      <c r="E16" s="94"/>
      <c r="F16" s="94"/>
      <c r="G16" s="94"/>
      <c r="H16" s="94"/>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row>
    <row r="17" spans="1:34" ht="24.75" customHeight="1">
      <c r="A17" s="99"/>
      <c r="B17" s="100"/>
      <c r="C17" s="99"/>
      <c r="D17" s="100"/>
      <c r="E17" s="100"/>
      <c r="F17" s="100"/>
      <c r="G17" s="100"/>
      <c r="H17" s="100"/>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row>
    <row r="18" spans="1:34" ht="24.75" customHeight="1">
      <c r="A18" s="98"/>
      <c r="B18" s="94"/>
      <c r="C18" s="98" t="s">
        <v>72</v>
      </c>
      <c r="D18" s="92"/>
      <c r="E18" s="101"/>
      <c r="F18" s="101"/>
      <c r="G18" s="101"/>
      <c r="H18" s="94"/>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row>
    <row r="19" spans="1:34" ht="24.75" customHeight="1">
      <c r="A19" s="98"/>
      <c r="B19" s="102"/>
      <c r="C19" s="98"/>
      <c r="D19" s="100"/>
      <c r="E19" s="103"/>
      <c r="F19" s="103"/>
      <c r="G19" s="103"/>
      <c r="H19" s="103"/>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row>
    <row r="20" spans="1:34" ht="20.25" customHeight="1">
      <c r="A20" s="99" t="s">
        <v>24</v>
      </c>
      <c r="B20" s="102">
        <v>971</v>
      </c>
      <c r="C20" s="99" t="s">
        <v>25</v>
      </c>
      <c r="D20" s="92">
        <v>971</v>
      </c>
      <c r="E20" s="100">
        <v>971</v>
      </c>
      <c r="F20" s="100"/>
      <c r="G20" s="100"/>
      <c r="H20" s="100"/>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row>
    <row r="21" spans="1:34" ht="20.25" customHeight="1">
      <c r="A21" s="104"/>
      <c r="B21" s="105"/>
      <c r="C21" s="106"/>
      <c r="D21" s="106"/>
      <c r="E21" s="106"/>
      <c r="F21" s="106"/>
      <c r="G21" s="106"/>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25"/>
  <sheetViews>
    <sheetView showZeros="0" zoomScaleSheetLayoutView="100" workbookViewId="0" topLeftCell="A13">
      <selection activeCell="H7" sqref="H7"/>
    </sheetView>
  </sheetViews>
  <sheetFormatPr defaultColWidth="7.00390625" defaultRowHeight="14.25"/>
  <cols>
    <col min="1" max="1" width="3.75390625" style="148" customWidth="1"/>
    <col min="2" max="2" width="3.125" style="148" customWidth="1"/>
    <col min="3" max="3" width="7.75390625" style="148" customWidth="1"/>
    <col min="4" max="4" width="21.00390625" style="1" customWidth="1"/>
    <col min="5" max="5" width="7.50390625" style="148" customWidth="1"/>
    <col min="6" max="6" width="7.00390625" style="148" customWidth="1"/>
    <col min="7" max="7" width="7.75390625" style="148" customWidth="1"/>
    <col min="8" max="8" width="7.00390625" style="148" customWidth="1"/>
    <col min="9" max="9" width="6.625" style="148" customWidth="1"/>
    <col min="10" max="41" width="4.875" style="1" customWidth="1"/>
    <col min="42" max="253" width="8.00390625" style="1" customWidth="1"/>
    <col min="254" max="16384" width="7.00390625" style="1" customWidth="1"/>
  </cols>
  <sheetData>
    <row r="1" spans="1:41" ht="19.5" customHeight="1">
      <c r="A1" s="150"/>
      <c r="B1" s="145"/>
      <c r="C1" s="145"/>
      <c r="D1" s="69"/>
      <c r="E1" s="145"/>
      <c r="F1" s="145"/>
      <c r="G1" s="145"/>
      <c r="H1" s="145"/>
      <c r="I1" s="145"/>
      <c r="J1" s="69"/>
      <c r="K1" s="69"/>
      <c r="L1" s="69"/>
      <c r="M1" s="69"/>
      <c r="N1" s="69"/>
      <c r="P1" s="80"/>
      <c r="Q1" s="80"/>
      <c r="R1" s="80"/>
      <c r="S1" s="80"/>
      <c r="T1" s="80"/>
      <c r="U1" s="80"/>
      <c r="V1" s="80"/>
      <c r="W1" s="80"/>
      <c r="X1" s="80"/>
      <c r="Y1" s="80"/>
      <c r="Z1" s="80"/>
      <c r="AA1" s="80"/>
      <c r="AB1" s="80"/>
      <c r="AC1" s="80"/>
      <c r="AD1" s="80"/>
      <c r="AE1" s="80"/>
      <c r="AF1" s="80"/>
      <c r="AG1" s="80"/>
      <c r="AH1" s="80"/>
      <c r="AI1" s="80"/>
      <c r="AJ1" s="80"/>
      <c r="AK1" s="80"/>
      <c r="AL1" s="80"/>
      <c r="AO1" s="8" t="s">
        <v>73</v>
      </c>
    </row>
    <row r="2" spans="1:41" ht="19.5" customHeight="1">
      <c r="A2" s="229" t="s">
        <v>74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row>
    <row r="3" spans="1:41" ht="19.5" customHeight="1">
      <c r="A3" s="153" t="s">
        <v>290</v>
      </c>
      <c r="B3" s="153"/>
      <c r="C3" s="153"/>
      <c r="D3" s="153"/>
      <c r="E3" s="145"/>
      <c r="F3" s="145"/>
      <c r="G3" s="145"/>
      <c r="H3" s="145"/>
      <c r="I3" s="145"/>
      <c r="J3" s="69"/>
      <c r="K3" s="69"/>
      <c r="L3" s="69"/>
      <c r="M3" s="69"/>
      <c r="N3" s="69"/>
      <c r="P3" s="72"/>
      <c r="Q3" s="72"/>
      <c r="R3" s="72"/>
      <c r="S3" s="72"/>
      <c r="T3" s="72"/>
      <c r="U3" s="72"/>
      <c r="V3" s="72"/>
      <c r="W3" s="72"/>
      <c r="X3" s="72"/>
      <c r="Y3" s="72"/>
      <c r="Z3" s="72"/>
      <c r="AA3" s="72"/>
      <c r="AB3" s="72"/>
      <c r="AC3" s="72"/>
      <c r="AD3" s="72"/>
      <c r="AE3" s="72"/>
      <c r="AF3" s="72"/>
      <c r="AG3" s="72"/>
      <c r="AH3" s="72"/>
      <c r="AI3" s="72"/>
      <c r="AJ3" s="72"/>
      <c r="AK3" s="72"/>
      <c r="AL3" s="72"/>
      <c r="AO3" s="11" t="s">
        <v>4</v>
      </c>
    </row>
    <row r="4" spans="1:41" ht="19.5" customHeight="1">
      <c r="A4" s="223" t="s">
        <v>28</v>
      </c>
      <c r="B4" s="197"/>
      <c r="C4" s="197"/>
      <c r="D4" s="198"/>
      <c r="E4" s="259" t="s">
        <v>75</v>
      </c>
      <c r="F4" s="165" t="s">
        <v>76</v>
      </c>
      <c r="G4" s="166"/>
      <c r="H4" s="166"/>
      <c r="I4" s="166"/>
      <c r="J4" s="166"/>
      <c r="K4" s="166"/>
      <c r="L4" s="166"/>
      <c r="M4" s="166"/>
      <c r="N4" s="166"/>
      <c r="O4" s="167"/>
      <c r="P4" s="165" t="s">
        <v>77</v>
      </c>
      <c r="Q4" s="166"/>
      <c r="R4" s="166"/>
      <c r="S4" s="166"/>
      <c r="T4" s="166"/>
      <c r="U4" s="166"/>
      <c r="V4" s="166"/>
      <c r="W4" s="166"/>
      <c r="X4" s="166"/>
      <c r="Y4" s="167"/>
      <c r="Z4" s="165" t="s">
        <v>78</v>
      </c>
      <c r="AA4" s="166"/>
      <c r="AB4" s="166"/>
      <c r="AC4" s="166"/>
      <c r="AD4" s="166"/>
      <c r="AE4" s="166"/>
      <c r="AF4" s="166"/>
      <c r="AG4" s="166"/>
      <c r="AH4" s="166"/>
      <c r="AI4" s="166"/>
      <c r="AJ4" s="166"/>
      <c r="AK4" s="166"/>
      <c r="AL4" s="166"/>
      <c r="AM4" s="166"/>
      <c r="AN4" s="166"/>
      <c r="AO4" s="167"/>
    </row>
    <row r="5" spans="1:41" ht="19.5" customHeight="1">
      <c r="A5" s="255" t="s">
        <v>39</v>
      </c>
      <c r="B5" s="256"/>
      <c r="C5" s="257" t="s">
        <v>40</v>
      </c>
      <c r="D5" s="258" t="s">
        <v>58</v>
      </c>
      <c r="E5" s="260"/>
      <c r="F5" s="251" t="s">
        <v>29</v>
      </c>
      <c r="G5" s="252" t="s">
        <v>79</v>
      </c>
      <c r="H5" s="253"/>
      <c r="I5" s="254"/>
      <c r="J5" s="252" t="s">
        <v>80</v>
      </c>
      <c r="K5" s="253"/>
      <c r="L5" s="254"/>
      <c r="M5" s="252" t="s">
        <v>81</v>
      </c>
      <c r="N5" s="253"/>
      <c r="O5" s="254"/>
      <c r="P5" s="249" t="s">
        <v>29</v>
      </c>
      <c r="Q5" s="252" t="s">
        <v>79</v>
      </c>
      <c r="R5" s="253"/>
      <c r="S5" s="254"/>
      <c r="T5" s="252" t="s">
        <v>80</v>
      </c>
      <c r="U5" s="253"/>
      <c r="V5" s="254"/>
      <c r="W5" s="252" t="s">
        <v>81</v>
      </c>
      <c r="X5" s="253"/>
      <c r="Y5" s="254"/>
      <c r="Z5" s="251" t="s">
        <v>29</v>
      </c>
      <c r="AA5" s="252" t="s">
        <v>79</v>
      </c>
      <c r="AB5" s="253"/>
      <c r="AC5" s="254"/>
      <c r="AD5" s="252" t="s">
        <v>80</v>
      </c>
      <c r="AE5" s="253"/>
      <c r="AF5" s="254"/>
      <c r="AG5" s="252" t="s">
        <v>81</v>
      </c>
      <c r="AH5" s="253"/>
      <c r="AI5" s="254"/>
      <c r="AJ5" s="252" t="s">
        <v>82</v>
      </c>
      <c r="AK5" s="253"/>
      <c r="AL5" s="254"/>
      <c r="AM5" s="252" t="s">
        <v>64</v>
      </c>
      <c r="AN5" s="253"/>
      <c r="AO5" s="254"/>
    </row>
    <row r="6" spans="1:41" ht="29.25" customHeight="1">
      <c r="A6" s="77" t="s">
        <v>49</v>
      </c>
      <c r="B6" s="77" t="s">
        <v>50</v>
      </c>
      <c r="C6" s="238"/>
      <c r="D6" s="238"/>
      <c r="E6" s="222"/>
      <c r="F6" s="250"/>
      <c r="G6" s="78" t="s">
        <v>44</v>
      </c>
      <c r="H6" s="79" t="s">
        <v>54</v>
      </c>
      <c r="I6" s="79" t="s">
        <v>55</v>
      </c>
      <c r="J6" s="78" t="s">
        <v>44</v>
      </c>
      <c r="K6" s="79" t="s">
        <v>54</v>
      </c>
      <c r="L6" s="79" t="s">
        <v>55</v>
      </c>
      <c r="M6" s="78" t="s">
        <v>44</v>
      </c>
      <c r="N6" s="79" t="s">
        <v>54</v>
      </c>
      <c r="O6" s="81" t="s">
        <v>55</v>
      </c>
      <c r="P6" s="250"/>
      <c r="Q6" s="82" t="s">
        <v>44</v>
      </c>
      <c r="R6" s="23" t="s">
        <v>54</v>
      </c>
      <c r="S6" s="23" t="s">
        <v>55</v>
      </c>
      <c r="T6" s="82" t="s">
        <v>44</v>
      </c>
      <c r="U6" s="23" t="s">
        <v>54</v>
      </c>
      <c r="V6" s="22" t="s">
        <v>55</v>
      </c>
      <c r="W6" s="18" t="s">
        <v>44</v>
      </c>
      <c r="X6" s="82" t="s">
        <v>54</v>
      </c>
      <c r="Y6" s="23" t="s">
        <v>55</v>
      </c>
      <c r="Z6" s="250"/>
      <c r="AA6" s="78" t="s">
        <v>44</v>
      </c>
      <c r="AB6" s="77" t="s">
        <v>54</v>
      </c>
      <c r="AC6" s="77" t="s">
        <v>55</v>
      </c>
      <c r="AD6" s="78" t="s">
        <v>44</v>
      </c>
      <c r="AE6" s="77" t="s">
        <v>54</v>
      </c>
      <c r="AF6" s="77" t="s">
        <v>55</v>
      </c>
      <c r="AG6" s="78" t="s">
        <v>44</v>
      </c>
      <c r="AH6" s="79" t="s">
        <v>54</v>
      </c>
      <c r="AI6" s="79" t="s">
        <v>55</v>
      </c>
      <c r="AJ6" s="78" t="s">
        <v>44</v>
      </c>
      <c r="AK6" s="79" t="s">
        <v>54</v>
      </c>
      <c r="AL6" s="79" t="s">
        <v>55</v>
      </c>
      <c r="AM6" s="78" t="s">
        <v>44</v>
      </c>
      <c r="AN6" s="79" t="s">
        <v>54</v>
      </c>
      <c r="AO6" s="79" t="s">
        <v>55</v>
      </c>
    </row>
    <row r="7" spans="1:41" s="144" customFormat="1" ht="19.5" customHeight="1">
      <c r="A7" s="128" t="s">
        <v>83</v>
      </c>
      <c r="B7" s="128" t="s">
        <v>83</v>
      </c>
      <c r="C7" s="128" t="s">
        <v>83</v>
      </c>
      <c r="D7" s="143" t="s">
        <v>29</v>
      </c>
      <c r="E7" s="146">
        <f>SUM(E8+E12+E19+E22)</f>
        <v>971</v>
      </c>
      <c r="F7" s="146">
        <f>SUM(F8+F12+F19+F22)</f>
        <v>971</v>
      </c>
      <c r="G7" s="146">
        <f>SUM(G8+G12+G19+G22)</f>
        <v>971</v>
      </c>
      <c r="H7" s="146">
        <f>SUM(H8+H12+H19+H22)</f>
        <v>743.94</v>
      </c>
      <c r="I7" s="146">
        <f>SUM(I8+I12+I19+I22)</f>
        <v>227.06</v>
      </c>
      <c r="J7" s="129">
        <f>SUM(K7:L7)</f>
        <v>0</v>
      </c>
      <c r="K7" s="129">
        <v>0</v>
      </c>
      <c r="L7" s="130">
        <v>0</v>
      </c>
      <c r="M7" s="129">
        <f>SUM(N7:O7)</f>
        <v>0</v>
      </c>
      <c r="N7" s="129">
        <v>0</v>
      </c>
      <c r="O7" s="130">
        <v>0</v>
      </c>
      <c r="P7" s="131">
        <f>SUM(Q7,T7,W7)</f>
        <v>0</v>
      </c>
      <c r="Q7" s="129">
        <f>SUM(R7:S7)</f>
        <v>0</v>
      </c>
      <c r="R7" s="129">
        <v>0</v>
      </c>
      <c r="S7" s="130">
        <v>0</v>
      </c>
      <c r="T7" s="129">
        <f>SUM(U7:V7)</f>
        <v>0</v>
      </c>
      <c r="U7" s="129">
        <v>0</v>
      </c>
      <c r="V7" s="129">
        <v>0</v>
      </c>
      <c r="W7" s="129">
        <f>SUM(X7:Y7)</f>
        <v>0</v>
      </c>
      <c r="X7" s="129">
        <v>0</v>
      </c>
      <c r="Y7" s="130">
        <v>0</v>
      </c>
      <c r="Z7" s="131">
        <f>SUM(AA7,AD7,AG7,AJ7,AM7)</f>
        <v>0</v>
      </c>
      <c r="AA7" s="129">
        <f>SUM(AB7:AC7)</f>
        <v>0</v>
      </c>
      <c r="AB7" s="129"/>
      <c r="AC7" s="130"/>
      <c r="AD7" s="129">
        <f>SUM(AE7:AF7)</f>
        <v>0</v>
      </c>
      <c r="AE7" s="129">
        <v>0</v>
      </c>
      <c r="AF7" s="130">
        <v>0</v>
      </c>
      <c r="AG7" s="129">
        <f>SUM(AH7:AI7)</f>
        <v>0</v>
      </c>
      <c r="AH7" s="129">
        <v>0</v>
      </c>
      <c r="AI7" s="130">
        <v>0</v>
      </c>
      <c r="AJ7" s="129">
        <f>SUM(AK7:AL7)</f>
        <v>0</v>
      </c>
      <c r="AK7" s="129">
        <v>0</v>
      </c>
      <c r="AL7" s="130">
        <v>0</v>
      </c>
      <c r="AM7" s="129">
        <f>SUM(AN7:AO7)</f>
        <v>0</v>
      </c>
      <c r="AN7" s="129">
        <v>0</v>
      </c>
      <c r="AO7" s="130">
        <v>0</v>
      </c>
    </row>
    <row r="8" spans="1:41" s="144" customFormat="1" ht="19.5" customHeight="1">
      <c r="A8" s="128"/>
      <c r="B8" s="128"/>
      <c r="C8" s="128"/>
      <c r="D8" s="143" t="s">
        <v>370</v>
      </c>
      <c r="E8" s="146">
        <f>SUM(E9:E11)</f>
        <v>227.49</v>
      </c>
      <c r="F8" s="146">
        <f>SUM(F9:F11)</f>
        <v>227.49</v>
      </c>
      <c r="G8" s="146">
        <f>SUM(G9:G11)</f>
        <v>227.49</v>
      </c>
      <c r="H8" s="146">
        <f>SUM(H9:H11)</f>
        <v>227.49</v>
      </c>
      <c r="I8" s="146">
        <f>SUM(I9:I11)</f>
        <v>0</v>
      </c>
      <c r="J8" s="129"/>
      <c r="K8" s="129"/>
      <c r="L8" s="130"/>
      <c r="M8" s="129"/>
      <c r="N8" s="129"/>
      <c r="O8" s="130"/>
      <c r="P8" s="131"/>
      <c r="Q8" s="129"/>
      <c r="R8" s="129"/>
      <c r="S8" s="130"/>
      <c r="T8" s="129"/>
      <c r="U8" s="129"/>
      <c r="V8" s="129"/>
      <c r="W8" s="129"/>
      <c r="X8" s="129"/>
      <c r="Y8" s="130"/>
      <c r="Z8" s="131"/>
      <c r="AA8" s="129"/>
      <c r="AB8" s="129"/>
      <c r="AC8" s="130"/>
      <c r="AD8" s="129"/>
      <c r="AE8" s="129"/>
      <c r="AF8" s="130"/>
      <c r="AG8" s="129"/>
      <c r="AH8" s="129"/>
      <c r="AI8" s="130"/>
      <c r="AJ8" s="129"/>
      <c r="AK8" s="129"/>
      <c r="AL8" s="130"/>
      <c r="AM8" s="129"/>
      <c r="AN8" s="129"/>
      <c r="AO8" s="130"/>
    </row>
    <row r="9" spans="1:41" s="144" customFormat="1" ht="19.5" customHeight="1">
      <c r="A9" s="127" t="s">
        <v>279</v>
      </c>
      <c r="B9" s="127" t="s">
        <v>282</v>
      </c>
      <c r="C9" s="127" t="s">
        <v>288</v>
      </c>
      <c r="D9" s="141" t="s">
        <v>371</v>
      </c>
      <c r="E9" s="146">
        <f aca="true" t="shared" si="0" ref="E9:E25">SUM(F9,P9,Z9)</f>
        <v>162.27</v>
      </c>
      <c r="F9" s="146">
        <f aca="true" t="shared" si="1" ref="F9:F25">SUM(G9,J9,M9)</f>
        <v>162.27</v>
      </c>
      <c r="G9" s="146">
        <f aca="true" t="shared" si="2" ref="G9:G25">SUM(H9:I9)</f>
        <v>162.27</v>
      </c>
      <c r="H9" s="146">
        <v>162.27</v>
      </c>
      <c r="I9" s="147"/>
      <c r="J9" s="129">
        <f>SUM(K9:L9)</f>
        <v>0</v>
      </c>
      <c r="K9" s="129">
        <v>0</v>
      </c>
      <c r="L9" s="130">
        <v>0</v>
      </c>
      <c r="M9" s="129">
        <f>SUM(N9:O9)</f>
        <v>0</v>
      </c>
      <c r="N9" s="129">
        <v>0</v>
      </c>
      <c r="O9" s="130">
        <v>0</v>
      </c>
      <c r="P9" s="131">
        <f>SUM(Q9,T9,W9)</f>
        <v>0</v>
      </c>
      <c r="Q9" s="129">
        <f>SUM(R9:S9)</f>
        <v>0</v>
      </c>
      <c r="R9" s="129">
        <v>0</v>
      </c>
      <c r="S9" s="130">
        <v>0</v>
      </c>
      <c r="T9" s="129">
        <f>SUM(U9:V9)</f>
        <v>0</v>
      </c>
      <c r="U9" s="129">
        <v>0</v>
      </c>
      <c r="V9" s="129">
        <v>0</v>
      </c>
      <c r="W9" s="129">
        <f>SUM(X9:Y9)</f>
        <v>0</v>
      </c>
      <c r="X9" s="129">
        <v>0</v>
      </c>
      <c r="Y9" s="130">
        <v>0</v>
      </c>
      <c r="Z9" s="131">
        <f>SUM(AA9,AD9,AG9,AJ9,AM9)</f>
        <v>0</v>
      </c>
      <c r="AA9" s="129">
        <f>SUM(AB9:AC9)</f>
        <v>0</v>
      </c>
      <c r="AB9" s="129"/>
      <c r="AC9" s="130"/>
      <c r="AD9" s="129">
        <f>SUM(AE9:AF9)</f>
        <v>0</v>
      </c>
      <c r="AE9" s="129">
        <v>0</v>
      </c>
      <c r="AF9" s="130">
        <v>0</v>
      </c>
      <c r="AG9" s="129">
        <f>SUM(AH9:AI9)</f>
        <v>0</v>
      </c>
      <c r="AH9" s="129">
        <v>0</v>
      </c>
      <c r="AI9" s="130">
        <v>0</v>
      </c>
      <c r="AJ9" s="129">
        <f>SUM(AK9:AL9)</f>
        <v>0</v>
      </c>
      <c r="AK9" s="129">
        <v>0</v>
      </c>
      <c r="AL9" s="130">
        <v>0</v>
      </c>
      <c r="AM9" s="129">
        <f>SUM(AN9:AO9)</f>
        <v>0</v>
      </c>
      <c r="AN9" s="129">
        <v>0</v>
      </c>
      <c r="AO9" s="130">
        <v>0</v>
      </c>
    </row>
    <row r="10" spans="1:41" s="144" customFormat="1" ht="19.5" customHeight="1">
      <c r="A10" s="127" t="s">
        <v>279</v>
      </c>
      <c r="B10" s="127" t="s">
        <v>268</v>
      </c>
      <c r="C10" s="127" t="s">
        <v>288</v>
      </c>
      <c r="D10" s="141" t="s">
        <v>372</v>
      </c>
      <c r="E10" s="146">
        <f t="shared" si="0"/>
        <v>45.84</v>
      </c>
      <c r="F10" s="146">
        <f t="shared" si="1"/>
        <v>45.84</v>
      </c>
      <c r="G10" s="146">
        <f t="shared" si="2"/>
        <v>45.84</v>
      </c>
      <c r="H10" s="146">
        <v>45.84</v>
      </c>
      <c r="I10" s="147"/>
      <c r="J10" s="129">
        <f>SUM(K10:L10)</f>
        <v>0</v>
      </c>
      <c r="K10" s="129">
        <v>0</v>
      </c>
      <c r="L10" s="130">
        <v>0</v>
      </c>
      <c r="M10" s="129">
        <f>SUM(N10:O10)</f>
        <v>0</v>
      </c>
      <c r="N10" s="129">
        <v>0</v>
      </c>
      <c r="O10" s="130">
        <v>0</v>
      </c>
      <c r="P10" s="131">
        <f>SUM(Q10,T10,W10)</f>
        <v>0</v>
      </c>
      <c r="Q10" s="129">
        <f>SUM(R10:S10)</f>
        <v>0</v>
      </c>
      <c r="R10" s="129">
        <v>0</v>
      </c>
      <c r="S10" s="130">
        <v>0</v>
      </c>
      <c r="T10" s="129">
        <f>SUM(U10:V10)</f>
        <v>0</v>
      </c>
      <c r="U10" s="129">
        <v>0</v>
      </c>
      <c r="V10" s="129">
        <v>0</v>
      </c>
      <c r="W10" s="129">
        <f>SUM(X10:Y10)</f>
        <v>0</v>
      </c>
      <c r="X10" s="129">
        <v>0</v>
      </c>
      <c r="Y10" s="130">
        <v>0</v>
      </c>
      <c r="Z10" s="131">
        <f>SUM(AA10,AD10,AG10,AJ10,AM10)</f>
        <v>0</v>
      </c>
      <c r="AA10" s="129">
        <f>SUM(AB10:AC10)</f>
        <v>0</v>
      </c>
      <c r="AB10" s="129"/>
      <c r="AC10" s="130"/>
      <c r="AD10" s="129">
        <f>SUM(AE10:AF10)</f>
        <v>0</v>
      </c>
      <c r="AE10" s="129">
        <v>0</v>
      </c>
      <c r="AF10" s="130">
        <v>0</v>
      </c>
      <c r="AG10" s="129">
        <f>SUM(AH10:AI10)</f>
        <v>0</v>
      </c>
      <c r="AH10" s="129">
        <v>0</v>
      </c>
      <c r="AI10" s="130">
        <v>0</v>
      </c>
      <c r="AJ10" s="129">
        <f>SUM(AK10:AL10)</f>
        <v>0</v>
      </c>
      <c r="AK10" s="129">
        <v>0</v>
      </c>
      <c r="AL10" s="130">
        <v>0</v>
      </c>
      <c r="AM10" s="129">
        <f>SUM(AN10:AO10)</f>
        <v>0</v>
      </c>
      <c r="AN10" s="129">
        <v>0</v>
      </c>
      <c r="AO10" s="130">
        <v>0</v>
      </c>
    </row>
    <row r="11" spans="1:41" s="144" customFormat="1" ht="19.5" customHeight="1">
      <c r="A11" s="127" t="s">
        <v>279</v>
      </c>
      <c r="B11" s="127" t="s">
        <v>269</v>
      </c>
      <c r="C11" s="127" t="s">
        <v>288</v>
      </c>
      <c r="D11" s="141" t="s">
        <v>373</v>
      </c>
      <c r="E11" s="146">
        <f t="shared" si="0"/>
        <v>19.38</v>
      </c>
      <c r="F11" s="146">
        <f t="shared" si="1"/>
        <v>19.38</v>
      </c>
      <c r="G11" s="146">
        <f t="shared" si="2"/>
        <v>19.38</v>
      </c>
      <c r="H11" s="146">
        <v>19.38</v>
      </c>
      <c r="I11" s="147"/>
      <c r="J11" s="129">
        <f>SUM(K11:L11)</f>
        <v>0</v>
      </c>
      <c r="K11" s="129">
        <v>0</v>
      </c>
      <c r="L11" s="130">
        <v>0</v>
      </c>
      <c r="M11" s="129">
        <f>SUM(N11:O11)</f>
        <v>0</v>
      </c>
      <c r="N11" s="129">
        <v>0</v>
      </c>
      <c r="O11" s="130">
        <v>0</v>
      </c>
      <c r="P11" s="131">
        <f>SUM(Q11,T11,W11)</f>
        <v>0</v>
      </c>
      <c r="Q11" s="129">
        <f>SUM(R11:S11)</f>
        <v>0</v>
      </c>
      <c r="R11" s="129">
        <v>0</v>
      </c>
      <c r="S11" s="130">
        <v>0</v>
      </c>
      <c r="T11" s="129">
        <f>SUM(U11:V11)</f>
        <v>0</v>
      </c>
      <c r="U11" s="129">
        <v>0</v>
      </c>
      <c r="V11" s="129">
        <v>0</v>
      </c>
      <c r="W11" s="129">
        <f>SUM(X11:Y11)</f>
        <v>0</v>
      </c>
      <c r="X11" s="129">
        <v>0</v>
      </c>
      <c r="Y11" s="130">
        <v>0</v>
      </c>
      <c r="Z11" s="131">
        <f>SUM(AA11,AD11,AG11,AJ11,AM11)</f>
        <v>0</v>
      </c>
      <c r="AA11" s="129">
        <f>SUM(AB11:AC11)</f>
        <v>0</v>
      </c>
      <c r="AB11" s="129"/>
      <c r="AC11" s="130"/>
      <c r="AD11" s="129">
        <f>SUM(AE11:AF11)</f>
        <v>0</v>
      </c>
      <c r="AE11" s="129">
        <v>0</v>
      </c>
      <c r="AF11" s="130">
        <v>0</v>
      </c>
      <c r="AG11" s="129">
        <f>SUM(AH11:AI11)</f>
        <v>0</v>
      </c>
      <c r="AH11" s="129">
        <v>0</v>
      </c>
      <c r="AI11" s="130">
        <v>0</v>
      </c>
      <c r="AJ11" s="129">
        <f>SUM(AK11:AL11)</f>
        <v>0</v>
      </c>
      <c r="AK11" s="129">
        <v>0</v>
      </c>
      <c r="AL11" s="130">
        <v>0</v>
      </c>
      <c r="AM11" s="129">
        <f>SUM(AN11:AO11)</f>
        <v>0</v>
      </c>
      <c r="AN11" s="129">
        <v>0</v>
      </c>
      <c r="AO11" s="130">
        <v>0</v>
      </c>
    </row>
    <row r="12" spans="1:41" s="144" customFormat="1" ht="19.5" customHeight="1">
      <c r="A12" s="127"/>
      <c r="B12" s="127"/>
      <c r="C12" s="127"/>
      <c r="D12" s="141" t="s">
        <v>375</v>
      </c>
      <c r="E12" s="146">
        <f>SUM(E13:E18)</f>
        <v>148.54000000000002</v>
      </c>
      <c r="F12" s="146">
        <f>SUM(F13:F18)</f>
        <v>148.54000000000002</v>
      </c>
      <c r="G12" s="146">
        <f>SUM(G13:G18)</f>
        <v>148.54000000000002</v>
      </c>
      <c r="H12" s="146">
        <f>SUM(H13:H18)</f>
        <v>67.54</v>
      </c>
      <c r="I12" s="146">
        <f>SUM(I13:I18)</f>
        <v>81</v>
      </c>
      <c r="J12" s="129"/>
      <c r="K12" s="129"/>
      <c r="L12" s="130"/>
      <c r="M12" s="129"/>
      <c r="N12" s="129"/>
      <c r="O12" s="130"/>
      <c r="P12" s="131"/>
      <c r="Q12" s="129"/>
      <c r="R12" s="129"/>
      <c r="S12" s="130"/>
      <c r="T12" s="129"/>
      <c r="U12" s="129"/>
      <c r="V12" s="129"/>
      <c r="W12" s="129"/>
      <c r="X12" s="129"/>
      <c r="Y12" s="130"/>
      <c r="Z12" s="131"/>
      <c r="AA12" s="129"/>
      <c r="AB12" s="129"/>
      <c r="AC12" s="130"/>
      <c r="AD12" s="129"/>
      <c r="AE12" s="129"/>
      <c r="AF12" s="130"/>
      <c r="AG12" s="129"/>
      <c r="AH12" s="129"/>
      <c r="AI12" s="130"/>
      <c r="AJ12" s="129"/>
      <c r="AK12" s="129"/>
      <c r="AL12" s="130"/>
      <c r="AM12" s="129"/>
      <c r="AN12" s="129"/>
      <c r="AO12" s="130"/>
    </row>
    <row r="13" spans="1:41" s="144" customFormat="1" ht="19.5" customHeight="1">
      <c r="A13" s="127" t="s">
        <v>281</v>
      </c>
      <c r="B13" s="127" t="s">
        <v>282</v>
      </c>
      <c r="C13" s="127" t="s">
        <v>288</v>
      </c>
      <c r="D13" s="141" t="s">
        <v>374</v>
      </c>
      <c r="E13" s="146">
        <f t="shared" si="0"/>
        <v>57.67</v>
      </c>
      <c r="F13" s="146">
        <f t="shared" si="1"/>
        <v>57.67</v>
      </c>
      <c r="G13" s="146">
        <f t="shared" si="2"/>
        <v>57.67</v>
      </c>
      <c r="H13" s="146">
        <v>57.67</v>
      </c>
      <c r="I13" s="147"/>
      <c r="J13" s="129"/>
      <c r="K13" s="129"/>
      <c r="L13" s="130"/>
      <c r="M13" s="129"/>
      <c r="N13" s="129"/>
      <c r="O13" s="130"/>
      <c r="P13" s="131"/>
      <c r="Q13" s="129"/>
      <c r="R13" s="129"/>
      <c r="S13" s="130"/>
      <c r="T13" s="129"/>
      <c r="U13" s="129"/>
      <c r="V13" s="129"/>
      <c r="W13" s="129"/>
      <c r="X13" s="129"/>
      <c r="Y13" s="130"/>
      <c r="Z13" s="131"/>
      <c r="AA13" s="129"/>
      <c r="AB13" s="129"/>
      <c r="AC13" s="130"/>
      <c r="AD13" s="129"/>
      <c r="AE13" s="129"/>
      <c r="AF13" s="130"/>
      <c r="AG13" s="129"/>
      <c r="AH13" s="129"/>
      <c r="AI13" s="130"/>
      <c r="AJ13" s="129"/>
      <c r="AK13" s="129"/>
      <c r="AL13" s="130"/>
      <c r="AM13" s="129"/>
      <c r="AN13" s="129"/>
      <c r="AO13" s="130"/>
    </row>
    <row r="14" spans="1:41" s="144" customFormat="1" ht="19.5" customHeight="1">
      <c r="A14" s="127" t="s">
        <v>281</v>
      </c>
      <c r="B14" s="127" t="s">
        <v>268</v>
      </c>
      <c r="C14" s="127" t="s">
        <v>288</v>
      </c>
      <c r="D14" s="141" t="s">
        <v>376</v>
      </c>
      <c r="E14" s="146">
        <f t="shared" si="0"/>
        <v>1.56</v>
      </c>
      <c r="F14" s="146">
        <f t="shared" si="1"/>
        <v>1.56</v>
      </c>
      <c r="G14" s="146">
        <f t="shared" si="2"/>
        <v>1.56</v>
      </c>
      <c r="H14" s="146">
        <v>1.56</v>
      </c>
      <c r="I14" s="147"/>
      <c r="J14" s="129"/>
      <c r="K14" s="129"/>
      <c r="L14" s="130"/>
      <c r="M14" s="129"/>
      <c r="N14" s="129"/>
      <c r="O14" s="130"/>
      <c r="P14" s="131"/>
      <c r="Q14" s="129"/>
      <c r="R14" s="129"/>
      <c r="S14" s="130"/>
      <c r="T14" s="129"/>
      <c r="U14" s="129"/>
      <c r="V14" s="129"/>
      <c r="W14" s="129"/>
      <c r="X14" s="129"/>
      <c r="Y14" s="130"/>
      <c r="Z14" s="131"/>
      <c r="AA14" s="129"/>
      <c r="AB14" s="129"/>
      <c r="AC14" s="130"/>
      <c r="AD14" s="129"/>
      <c r="AE14" s="129"/>
      <c r="AF14" s="130"/>
      <c r="AG14" s="129"/>
      <c r="AH14" s="129"/>
      <c r="AI14" s="130"/>
      <c r="AJ14" s="129"/>
      <c r="AK14" s="129"/>
      <c r="AL14" s="130"/>
      <c r="AM14" s="129"/>
      <c r="AN14" s="129"/>
      <c r="AO14" s="130"/>
    </row>
    <row r="15" spans="1:41" s="144" customFormat="1" ht="19.5" customHeight="1">
      <c r="A15" s="127" t="s">
        <v>281</v>
      </c>
      <c r="B15" s="127" t="s">
        <v>269</v>
      </c>
      <c r="C15" s="127" t="s">
        <v>288</v>
      </c>
      <c r="D15" s="141" t="s">
        <v>377</v>
      </c>
      <c r="E15" s="146">
        <f t="shared" si="0"/>
        <v>2.42</v>
      </c>
      <c r="F15" s="146">
        <f t="shared" si="1"/>
        <v>2.42</v>
      </c>
      <c r="G15" s="146">
        <f t="shared" si="2"/>
        <v>2.42</v>
      </c>
      <c r="H15" s="146">
        <v>2.42</v>
      </c>
      <c r="I15" s="147"/>
      <c r="J15" s="129"/>
      <c r="K15" s="129"/>
      <c r="L15" s="130"/>
      <c r="M15" s="129"/>
      <c r="N15" s="129"/>
      <c r="O15" s="130"/>
      <c r="P15" s="131"/>
      <c r="Q15" s="129"/>
      <c r="R15" s="129"/>
      <c r="S15" s="130"/>
      <c r="T15" s="129"/>
      <c r="U15" s="129"/>
      <c r="V15" s="129"/>
      <c r="W15" s="129"/>
      <c r="X15" s="129"/>
      <c r="Y15" s="130"/>
      <c r="Z15" s="131"/>
      <c r="AA15" s="129"/>
      <c r="AB15" s="129"/>
      <c r="AC15" s="130"/>
      <c r="AD15" s="129"/>
      <c r="AE15" s="129"/>
      <c r="AF15" s="130"/>
      <c r="AG15" s="129"/>
      <c r="AH15" s="129"/>
      <c r="AI15" s="130"/>
      <c r="AJ15" s="129"/>
      <c r="AK15" s="129"/>
      <c r="AL15" s="130"/>
      <c r="AM15" s="129"/>
      <c r="AN15" s="129"/>
      <c r="AO15" s="130"/>
    </row>
    <row r="16" spans="1:41" s="144" customFormat="1" ht="19.5" customHeight="1">
      <c r="A16" s="127" t="s">
        <v>281</v>
      </c>
      <c r="B16" s="127" t="s">
        <v>289</v>
      </c>
      <c r="C16" s="127" t="s">
        <v>288</v>
      </c>
      <c r="D16" s="141" t="s">
        <v>378</v>
      </c>
      <c r="E16" s="146">
        <f t="shared" si="0"/>
        <v>2.08</v>
      </c>
      <c r="F16" s="146">
        <f t="shared" si="1"/>
        <v>2.08</v>
      </c>
      <c r="G16" s="146">
        <f t="shared" si="2"/>
        <v>2.08</v>
      </c>
      <c r="H16" s="146">
        <v>2.08</v>
      </c>
      <c r="I16" s="147"/>
      <c r="J16" s="129"/>
      <c r="K16" s="129"/>
      <c r="L16" s="130"/>
      <c r="M16" s="129"/>
      <c r="N16" s="129"/>
      <c r="O16" s="130"/>
      <c r="P16" s="131"/>
      <c r="Q16" s="129"/>
      <c r="R16" s="129"/>
      <c r="S16" s="130"/>
      <c r="T16" s="129"/>
      <c r="U16" s="129"/>
      <c r="V16" s="129"/>
      <c r="W16" s="129"/>
      <c r="X16" s="129"/>
      <c r="Y16" s="130"/>
      <c r="Z16" s="131"/>
      <c r="AA16" s="129"/>
      <c r="AB16" s="129"/>
      <c r="AC16" s="130"/>
      <c r="AD16" s="129"/>
      <c r="AE16" s="129"/>
      <c r="AF16" s="130"/>
      <c r="AG16" s="129"/>
      <c r="AH16" s="129"/>
      <c r="AI16" s="130"/>
      <c r="AJ16" s="129"/>
      <c r="AK16" s="129"/>
      <c r="AL16" s="130"/>
      <c r="AM16" s="129"/>
      <c r="AN16" s="129"/>
      <c r="AO16" s="130"/>
    </row>
    <row r="17" spans="1:41" s="144" customFormat="1" ht="19.5" customHeight="1">
      <c r="A17" s="149" t="s">
        <v>280</v>
      </c>
      <c r="B17" s="149" t="s">
        <v>236</v>
      </c>
      <c r="C17" s="127" t="s">
        <v>288</v>
      </c>
      <c r="D17" s="141" t="s">
        <v>379</v>
      </c>
      <c r="E17" s="146">
        <f t="shared" si="0"/>
        <v>3</v>
      </c>
      <c r="F17" s="146">
        <f t="shared" si="1"/>
        <v>3</v>
      </c>
      <c r="G17" s="146">
        <f t="shared" si="2"/>
        <v>3</v>
      </c>
      <c r="H17" s="146">
        <v>3</v>
      </c>
      <c r="I17" s="147"/>
      <c r="J17" s="129"/>
      <c r="K17" s="129"/>
      <c r="L17" s="130"/>
      <c r="M17" s="129"/>
      <c r="N17" s="129"/>
      <c r="O17" s="130"/>
      <c r="P17" s="131"/>
      <c r="Q17" s="129"/>
      <c r="R17" s="129"/>
      <c r="S17" s="130"/>
      <c r="T17" s="129"/>
      <c r="U17" s="129"/>
      <c r="V17" s="129"/>
      <c r="W17" s="129"/>
      <c r="X17" s="129"/>
      <c r="Y17" s="130"/>
      <c r="Z17" s="131"/>
      <c r="AA17" s="129"/>
      <c r="AB17" s="129"/>
      <c r="AC17" s="130"/>
      <c r="AD17" s="129"/>
      <c r="AE17" s="129"/>
      <c r="AF17" s="130"/>
      <c r="AG17" s="129"/>
      <c r="AH17" s="129"/>
      <c r="AI17" s="130"/>
      <c r="AJ17" s="129"/>
      <c r="AK17" s="129"/>
      <c r="AL17" s="130"/>
      <c r="AM17" s="129"/>
      <c r="AN17" s="129"/>
      <c r="AO17" s="130"/>
    </row>
    <row r="18" spans="1:41" s="144" customFormat="1" ht="19.5" customHeight="1">
      <c r="A18" s="149" t="s">
        <v>280</v>
      </c>
      <c r="B18" s="149" t="s">
        <v>231</v>
      </c>
      <c r="C18" s="127" t="s">
        <v>288</v>
      </c>
      <c r="D18" s="142" t="s">
        <v>380</v>
      </c>
      <c r="E18" s="146">
        <f t="shared" si="0"/>
        <v>81.81</v>
      </c>
      <c r="F18" s="146">
        <f t="shared" si="1"/>
        <v>81.81</v>
      </c>
      <c r="G18" s="146">
        <f t="shared" si="2"/>
        <v>81.81</v>
      </c>
      <c r="H18" s="146">
        <v>0.81</v>
      </c>
      <c r="I18" s="147">
        <v>81</v>
      </c>
      <c r="J18" s="129"/>
      <c r="K18" s="129"/>
      <c r="L18" s="130"/>
      <c r="M18" s="129"/>
      <c r="N18" s="129"/>
      <c r="O18" s="130"/>
      <c r="P18" s="131"/>
      <c r="Q18" s="129"/>
      <c r="R18" s="129"/>
      <c r="S18" s="130"/>
      <c r="T18" s="129"/>
      <c r="U18" s="129"/>
      <c r="V18" s="129"/>
      <c r="W18" s="129"/>
      <c r="X18" s="129"/>
      <c r="Y18" s="130"/>
      <c r="Z18" s="131"/>
      <c r="AA18" s="129"/>
      <c r="AB18" s="129"/>
      <c r="AC18" s="130"/>
      <c r="AD18" s="129"/>
      <c r="AE18" s="129"/>
      <c r="AF18" s="130"/>
      <c r="AG18" s="129"/>
      <c r="AH18" s="129"/>
      <c r="AI18" s="130"/>
      <c r="AJ18" s="129"/>
      <c r="AK18" s="129"/>
      <c r="AL18" s="130"/>
      <c r="AM18" s="129"/>
      <c r="AN18" s="129"/>
      <c r="AO18" s="130"/>
    </row>
    <row r="19" spans="1:41" s="144" customFormat="1" ht="19.5" customHeight="1">
      <c r="A19" s="149"/>
      <c r="B19" s="149"/>
      <c r="C19" s="127"/>
      <c r="D19" s="142" t="s">
        <v>382</v>
      </c>
      <c r="E19" s="146">
        <f>SUM(E20:E21)</f>
        <v>205.82999999999998</v>
      </c>
      <c r="F19" s="146">
        <f>SUM(F20:F21)</f>
        <v>205.82999999999998</v>
      </c>
      <c r="G19" s="146">
        <f>SUM(G20:G21)</f>
        <v>205.82999999999998</v>
      </c>
      <c r="H19" s="146">
        <f>SUM(H20:H21)</f>
        <v>205.82999999999998</v>
      </c>
      <c r="I19" s="146">
        <f>SUM(I20:I21)</f>
        <v>0</v>
      </c>
      <c r="J19" s="129"/>
      <c r="K19" s="129"/>
      <c r="L19" s="130"/>
      <c r="M19" s="129"/>
      <c r="N19" s="129"/>
      <c r="O19" s="130"/>
      <c r="P19" s="131"/>
      <c r="Q19" s="129"/>
      <c r="R19" s="129"/>
      <c r="S19" s="130"/>
      <c r="T19" s="129"/>
      <c r="U19" s="129"/>
      <c r="V19" s="129"/>
      <c r="W19" s="129"/>
      <c r="X19" s="129"/>
      <c r="Y19" s="130"/>
      <c r="Z19" s="131"/>
      <c r="AA19" s="129"/>
      <c r="AB19" s="129"/>
      <c r="AC19" s="130"/>
      <c r="AD19" s="129"/>
      <c r="AE19" s="129"/>
      <c r="AF19" s="130"/>
      <c r="AG19" s="129"/>
      <c r="AH19" s="129"/>
      <c r="AI19" s="130"/>
      <c r="AJ19" s="129"/>
      <c r="AK19" s="129"/>
      <c r="AL19" s="130"/>
      <c r="AM19" s="129"/>
      <c r="AN19" s="129"/>
      <c r="AO19" s="130"/>
    </row>
    <row r="20" spans="1:41" s="144" customFormat="1" ht="19.5" customHeight="1">
      <c r="A20" s="149" t="s">
        <v>283</v>
      </c>
      <c r="B20" s="149" t="s">
        <v>224</v>
      </c>
      <c r="C20" s="127" t="s">
        <v>288</v>
      </c>
      <c r="D20" s="142" t="s">
        <v>381</v>
      </c>
      <c r="E20" s="146">
        <f t="shared" si="0"/>
        <v>177.69</v>
      </c>
      <c r="F20" s="146">
        <f t="shared" si="1"/>
        <v>177.69</v>
      </c>
      <c r="G20" s="146">
        <f t="shared" si="2"/>
        <v>177.69</v>
      </c>
      <c r="H20" s="146">
        <v>177.69</v>
      </c>
      <c r="I20" s="147"/>
      <c r="J20" s="129"/>
      <c r="K20" s="129"/>
      <c r="L20" s="130"/>
      <c r="M20" s="129"/>
      <c r="N20" s="129"/>
      <c r="O20" s="130"/>
      <c r="P20" s="131"/>
      <c r="Q20" s="129"/>
      <c r="R20" s="129"/>
      <c r="S20" s="130"/>
      <c r="T20" s="129"/>
      <c r="U20" s="129"/>
      <c r="V20" s="129"/>
      <c r="W20" s="129"/>
      <c r="X20" s="129"/>
      <c r="Y20" s="130"/>
      <c r="Z20" s="131"/>
      <c r="AA20" s="129"/>
      <c r="AB20" s="129"/>
      <c r="AC20" s="130"/>
      <c r="AD20" s="129"/>
      <c r="AE20" s="129"/>
      <c r="AF20" s="130"/>
      <c r="AG20" s="129"/>
      <c r="AH20" s="129"/>
      <c r="AI20" s="130"/>
      <c r="AJ20" s="129"/>
      <c r="AK20" s="129"/>
      <c r="AL20" s="130"/>
      <c r="AM20" s="129"/>
      <c r="AN20" s="129"/>
      <c r="AO20" s="130"/>
    </row>
    <row r="21" spans="1:41" s="144" customFormat="1" ht="19.5" customHeight="1">
      <c r="A21" s="149" t="s">
        <v>283</v>
      </c>
      <c r="B21" s="149" t="s">
        <v>228</v>
      </c>
      <c r="C21" s="127" t="s">
        <v>288</v>
      </c>
      <c r="D21" s="142" t="s">
        <v>383</v>
      </c>
      <c r="E21" s="146">
        <f t="shared" si="0"/>
        <v>28.14</v>
      </c>
      <c r="F21" s="146">
        <f t="shared" si="1"/>
        <v>28.14</v>
      </c>
      <c r="G21" s="146">
        <f t="shared" si="2"/>
        <v>28.14</v>
      </c>
      <c r="H21" s="146">
        <v>28.14</v>
      </c>
      <c r="I21" s="147"/>
      <c r="J21" s="129"/>
      <c r="K21" s="129"/>
      <c r="L21" s="130"/>
      <c r="M21" s="129"/>
      <c r="N21" s="129"/>
      <c r="O21" s="130"/>
      <c r="P21" s="131"/>
      <c r="Q21" s="129"/>
      <c r="R21" s="129"/>
      <c r="S21" s="130"/>
      <c r="T21" s="129"/>
      <c r="U21" s="129"/>
      <c r="V21" s="129"/>
      <c r="W21" s="129"/>
      <c r="X21" s="129"/>
      <c r="Y21" s="130"/>
      <c r="Z21" s="131"/>
      <c r="AA21" s="129"/>
      <c r="AB21" s="129"/>
      <c r="AC21" s="130"/>
      <c r="AD21" s="129"/>
      <c r="AE21" s="129"/>
      <c r="AF21" s="130"/>
      <c r="AG21" s="129"/>
      <c r="AH21" s="129"/>
      <c r="AI21" s="130"/>
      <c r="AJ21" s="129"/>
      <c r="AK21" s="129"/>
      <c r="AL21" s="130"/>
      <c r="AM21" s="129"/>
      <c r="AN21" s="129"/>
      <c r="AO21" s="130"/>
    </row>
    <row r="22" spans="1:41" s="144" customFormat="1" ht="19.5" customHeight="1">
      <c r="A22" s="149"/>
      <c r="B22" s="149"/>
      <c r="C22" s="127"/>
      <c r="D22" s="142" t="s">
        <v>384</v>
      </c>
      <c r="E22" s="146">
        <f>SUM(E23:E25)</f>
        <v>389.14</v>
      </c>
      <c r="F22" s="146">
        <f>SUM(F23:F25)</f>
        <v>389.14</v>
      </c>
      <c r="G22" s="146">
        <f>SUM(G23:G25)</f>
        <v>389.14</v>
      </c>
      <c r="H22" s="146">
        <f>SUM(H23:H25)</f>
        <v>243.08</v>
      </c>
      <c r="I22" s="146">
        <f>SUM(I23:I25)</f>
        <v>146.06</v>
      </c>
      <c r="J22" s="129"/>
      <c r="K22" s="129"/>
      <c r="L22" s="130"/>
      <c r="M22" s="129"/>
      <c r="N22" s="129"/>
      <c r="O22" s="130"/>
      <c r="P22" s="131"/>
      <c r="Q22" s="129"/>
      <c r="R22" s="129"/>
      <c r="S22" s="130"/>
      <c r="T22" s="129"/>
      <c r="U22" s="129"/>
      <c r="V22" s="129"/>
      <c r="W22" s="129"/>
      <c r="X22" s="129"/>
      <c r="Y22" s="130"/>
      <c r="Z22" s="131"/>
      <c r="AA22" s="129"/>
      <c r="AB22" s="129"/>
      <c r="AC22" s="130"/>
      <c r="AD22" s="129"/>
      <c r="AE22" s="129"/>
      <c r="AF22" s="130"/>
      <c r="AG22" s="129"/>
      <c r="AH22" s="129"/>
      <c r="AI22" s="130"/>
      <c r="AJ22" s="129"/>
      <c r="AK22" s="129"/>
      <c r="AL22" s="130"/>
      <c r="AM22" s="129"/>
      <c r="AN22" s="129"/>
      <c r="AO22" s="130"/>
    </row>
    <row r="23" spans="1:41" s="144" customFormat="1" ht="19.5" customHeight="1">
      <c r="A23" s="149" t="s">
        <v>284</v>
      </c>
      <c r="B23" s="149" t="s">
        <v>224</v>
      </c>
      <c r="C23" s="127" t="s">
        <v>288</v>
      </c>
      <c r="D23" s="141" t="s">
        <v>385</v>
      </c>
      <c r="E23" s="146">
        <f t="shared" si="0"/>
        <v>383.67</v>
      </c>
      <c r="F23" s="146">
        <f t="shared" si="1"/>
        <v>383.67</v>
      </c>
      <c r="G23" s="146">
        <f t="shared" si="2"/>
        <v>383.67</v>
      </c>
      <c r="H23" s="146">
        <v>237.61</v>
      </c>
      <c r="I23" s="147">
        <v>146.06</v>
      </c>
      <c r="J23" s="129"/>
      <c r="K23" s="129"/>
      <c r="L23" s="130"/>
      <c r="M23" s="129"/>
      <c r="N23" s="129"/>
      <c r="O23" s="130"/>
      <c r="P23" s="131"/>
      <c r="Q23" s="129"/>
      <c r="R23" s="129"/>
      <c r="S23" s="130"/>
      <c r="T23" s="129"/>
      <c r="U23" s="129"/>
      <c r="V23" s="129"/>
      <c r="W23" s="129"/>
      <c r="X23" s="129"/>
      <c r="Y23" s="130"/>
      <c r="Z23" s="131"/>
      <c r="AA23" s="129"/>
      <c r="AB23" s="129"/>
      <c r="AC23" s="130"/>
      <c r="AD23" s="129"/>
      <c r="AE23" s="129"/>
      <c r="AF23" s="130"/>
      <c r="AG23" s="129"/>
      <c r="AH23" s="129"/>
      <c r="AI23" s="130"/>
      <c r="AJ23" s="129"/>
      <c r="AK23" s="129"/>
      <c r="AL23" s="130"/>
      <c r="AM23" s="129"/>
      <c r="AN23" s="129"/>
      <c r="AO23" s="130"/>
    </row>
    <row r="24" spans="1:41" s="144" customFormat="1" ht="19.5" customHeight="1">
      <c r="A24" s="149" t="s">
        <v>284</v>
      </c>
      <c r="B24" s="149" t="s">
        <v>285</v>
      </c>
      <c r="C24" s="127" t="s">
        <v>288</v>
      </c>
      <c r="D24" s="142" t="s">
        <v>386</v>
      </c>
      <c r="E24" s="146">
        <f t="shared" si="0"/>
        <v>1.15</v>
      </c>
      <c r="F24" s="146">
        <f t="shared" si="1"/>
        <v>1.15</v>
      </c>
      <c r="G24" s="146">
        <f t="shared" si="2"/>
        <v>1.15</v>
      </c>
      <c r="H24" s="146">
        <v>1.15</v>
      </c>
      <c r="I24" s="147"/>
      <c r="J24" s="129"/>
      <c r="K24" s="129"/>
      <c r="L24" s="130"/>
      <c r="M24" s="129"/>
      <c r="N24" s="129"/>
      <c r="O24" s="130"/>
      <c r="P24" s="131"/>
      <c r="Q24" s="129"/>
      <c r="R24" s="129"/>
      <c r="S24" s="130"/>
      <c r="T24" s="129"/>
      <c r="U24" s="129"/>
      <c r="V24" s="129"/>
      <c r="W24" s="129"/>
      <c r="X24" s="129"/>
      <c r="Y24" s="130"/>
      <c r="Z24" s="131"/>
      <c r="AA24" s="129"/>
      <c r="AB24" s="129"/>
      <c r="AC24" s="130"/>
      <c r="AD24" s="129"/>
      <c r="AE24" s="129"/>
      <c r="AF24" s="130"/>
      <c r="AG24" s="129"/>
      <c r="AH24" s="129"/>
      <c r="AI24" s="130"/>
      <c r="AJ24" s="129"/>
      <c r="AK24" s="129"/>
      <c r="AL24" s="130"/>
      <c r="AM24" s="129"/>
      <c r="AN24" s="129"/>
      <c r="AO24" s="130"/>
    </row>
    <row r="25" spans="1:41" s="144" customFormat="1" ht="19.5" customHeight="1">
      <c r="A25" s="149" t="s">
        <v>286</v>
      </c>
      <c r="B25" s="149" t="s">
        <v>287</v>
      </c>
      <c r="C25" s="127" t="s">
        <v>288</v>
      </c>
      <c r="D25" s="142" t="s">
        <v>387</v>
      </c>
      <c r="E25" s="146">
        <f t="shared" si="0"/>
        <v>4.32</v>
      </c>
      <c r="F25" s="146">
        <f t="shared" si="1"/>
        <v>4.32</v>
      </c>
      <c r="G25" s="146">
        <f t="shared" si="2"/>
        <v>4.32</v>
      </c>
      <c r="H25" s="146">
        <v>4.32</v>
      </c>
      <c r="I25" s="147"/>
      <c r="J25" s="129">
        <f>SUM(K25:L25)</f>
        <v>0</v>
      </c>
      <c r="K25" s="129">
        <v>0</v>
      </c>
      <c r="L25" s="130">
        <v>0</v>
      </c>
      <c r="M25" s="129">
        <f>SUM(N25:O25)</f>
        <v>0</v>
      </c>
      <c r="N25" s="129">
        <v>0</v>
      </c>
      <c r="O25" s="130">
        <v>0</v>
      </c>
      <c r="P25" s="131">
        <f>SUM(Q25,T25,W25)</f>
        <v>0</v>
      </c>
      <c r="Q25" s="129">
        <f>SUM(R25:S25)</f>
        <v>0</v>
      </c>
      <c r="R25" s="129">
        <v>0</v>
      </c>
      <c r="S25" s="130">
        <v>0</v>
      </c>
      <c r="T25" s="129">
        <f>SUM(U25:V25)</f>
        <v>0</v>
      </c>
      <c r="U25" s="129">
        <v>0</v>
      </c>
      <c r="V25" s="129">
        <v>0</v>
      </c>
      <c r="W25" s="129">
        <f>SUM(X25:Y25)</f>
        <v>0</v>
      </c>
      <c r="X25" s="129">
        <v>0</v>
      </c>
      <c r="Y25" s="130">
        <v>0</v>
      </c>
      <c r="Z25" s="131">
        <f>SUM(AA25,AD25,AG25,AJ25,AM25)</f>
        <v>0</v>
      </c>
      <c r="AA25" s="129">
        <f>SUM(AB25:AC25)</f>
        <v>0</v>
      </c>
      <c r="AB25" s="129"/>
      <c r="AC25" s="130"/>
      <c r="AD25" s="129">
        <f>SUM(AE25:AF25)</f>
        <v>0</v>
      </c>
      <c r="AE25" s="129">
        <v>0</v>
      </c>
      <c r="AF25" s="130">
        <v>0</v>
      </c>
      <c r="AG25" s="129">
        <f>SUM(AH25:AI25)</f>
        <v>0</v>
      </c>
      <c r="AH25" s="129">
        <v>0</v>
      </c>
      <c r="AI25" s="130">
        <v>0</v>
      </c>
      <c r="AJ25" s="129">
        <f>SUM(AK25:AL25)</f>
        <v>0</v>
      </c>
      <c r="AK25" s="129">
        <v>0</v>
      </c>
      <c r="AL25" s="130">
        <v>0</v>
      </c>
      <c r="AM25" s="129">
        <f>SUM(AN25:AO25)</f>
        <v>0</v>
      </c>
      <c r="AN25" s="129">
        <v>0</v>
      </c>
      <c r="AO25" s="130">
        <v>0</v>
      </c>
    </row>
  </sheetData>
  <sheetProtection/>
  <mergeCells count="24">
    <mergeCell ref="A2:AO2"/>
    <mergeCell ref="A4:D4"/>
    <mergeCell ref="F4:O4"/>
    <mergeCell ref="P4:Y4"/>
    <mergeCell ref="Z4:AO4"/>
    <mergeCell ref="A3:D3"/>
    <mergeCell ref="A5:B5"/>
    <mergeCell ref="G5:I5"/>
    <mergeCell ref="J5:L5"/>
    <mergeCell ref="M5:O5"/>
    <mergeCell ref="C5:C6"/>
    <mergeCell ref="D5:D6"/>
    <mergeCell ref="E4:E6"/>
    <mergeCell ref="F5:F6"/>
    <mergeCell ref="AJ5:AL5"/>
    <mergeCell ref="AM5:AO5"/>
    <mergeCell ref="Q5:S5"/>
    <mergeCell ref="T5:V5"/>
    <mergeCell ref="W5:Y5"/>
    <mergeCell ref="AA5:AC5"/>
    <mergeCell ref="P5:P6"/>
    <mergeCell ref="Z5:Z6"/>
    <mergeCell ref="AD5:AF5"/>
    <mergeCell ref="AG5:AI5"/>
  </mergeCells>
  <printOptions horizontalCentered="1"/>
  <pageMargins left="0.39" right="0.39" top="1" bottom="1" header="0.51" footer="0.51"/>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DI57"/>
  <sheetViews>
    <sheetView showZeros="0" workbookViewId="0" topLeftCell="A52">
      <selection activeCell="H12" sqref="H12"/>
    </sheetView>
  </sheetViews>
  <sheetFormatPr defaultColWidth="7.00390625" defaultRowHeight="14.25"/>
  <cols>
    <col min="1" max="1" width="3.625" style="1" customWidth="1"/>
    <col min="2" max="3" width="2.75390625" style="1" customWidth="1"/>
    <col min="4" max="4" width="39.50390625" style="169" customWidth="1"/>
    <col min="5" max="5" width="8.125" style="148" customWidth="1"/>
    <col min="6" max="6" width="8.00390625" style="1" customWidth="1"/>
    <col min="7" max="15" width="8.875" style="1" customWidth="1"/>
    <col min="16" max="19" width="6.875" style="1" customWidth="1"/>
    <col min="20" max="20" width="9.125" style="1" customWidth="1"/>
    <col min="21" max="113" width="6.875" style="1" customWidth="1"/>
    <col min="114" max="16384" width="7.00390625" style="1" customWidth="1"/>
  </cols>
  <sheetData>
    <row r="1" spans="1:113" ht="19.5" customHeight="1">
      <c r="A1" s="42"/>
      <c r="B1" s="69"/>
      <c r="C1" s="69"/>
      <c r="D1" s="162"/>
      <c r="DI1" s="8" t="s">
        <v>84</v>
      </c>
    </row>
    <row r="2" spans="1:113" ht="19.5" customHeight="1">
      <c r="A2" s="229" t="s">
        <v>85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row>
    <row r="3" spans="1:113" ht="19.5" customHeight="1">
      <c r="A3" s="70" t="s">
        <v>217</v>
      </c>
      <c r="B3" s="71"/>
      <c r="C3" s="71"/>
      <c r="D3" s="71"/>
      <c r="F3" s="72"/>
      <c r="DI3" s="76" t="s">
        <v>4</v>
      </c>
    </row>
    <row r="4" spans="1:113" ht="19.5" customHeight="1">
      <c r="A4" s="267" t="s">
        <v>28</v>
      </c>
      <c r="B4" s="268"/>
      <c r="C4" s="268"/>
      <c r="D4" s="269"/>
      <c r="E4" s="237" t="s">
        <v>29</v>
      </c>
      <c r="F4" s="264" t="s">
        <v>86</v>
      </c>
      <c r="G4" s="265"/>
      <c r="H4" s="265"/>
      <c r="I4" s="265"/>
      <c r="J4" s="265"/>
      <c r="K4" s="265"/>
      <c r="L4" s="265"/>
      <c r="M4" s="265"/>
      <c r="N4" s="265"/>
      <c r="O4" s="265"/>
      <c r="P4" s="265"/>
      <c r="Q4" s="265"/>
      <c r="R4" s="265"/>
      <c r="S4" s="266"/>
      <c r="T4" s="264" t="s">
        <v>87</v>
      </c>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6"/>
      <c r="AV4" s="264" t="s">
        <v>88</v>
      </c>
      <c r="AW4" s="265"/>
      <c r="AX4" s="265"/>
      <c r="AY4" s="265"/>
      <c r="AZ4" s="265"/>
      <c r="BA4" s="265"/>
      <c r="BB4" s="265"/>
      <c r="BC4" s="265"/>
      <c r="BD4" s="265"/>
      <c r="BE4" s="265"/>
      <c r="BF4" s="265"/>
      <c r="BG4" s="266"/>
      <c r="BH4" s="264" t="s">
        <v>89</v>
      </c>
      <c r="BI4" s="265"/>
      <c r="BJ4" s="265"/>
      <c r="BK4" s="265"/>
      <c r="BL4" s="266"/>
      <c r="BM4" s="264" t="s">
        <v>90</v>
      </c>
      <c r="BN4" s="265"/>
      <c r="BO4" s="265"/>
      <c r="BP4" s="265"/>
      <c r="BQ4" s="265"/>
      <c r="BR4" s="265"/>
      <c r="BS4" s="265"/>
      <c r="BT4" s="265"/>
      <c r="BU4" s="265"/>
      <c r="BV4" s="265"/>
      <c r="BW4" s="265"/>
      <c r="BX4" s="265"/>
      <c r="BY4" s="266"/>
      <c r="BZ4" s="264" t="s">
        <v>91</v>
      </c>
      <c r="CA4" s="265"/>
      <c r="CB4" s="265"/>
      <c r="CC4" s="265"/>
      <c r="CD4" s="265"/>
      <c r="CE4" s="265"/>
      <c r="CF4" s="265"/>
      <c r="CG4" s="265"/>
      <c r="CH4" s="265"/>
      <c r="CI4" s="265"/>
      <c r="CJ4" s="265"/>
      <c r="CK4" s="265"/>
      <c r="CL4" s="265"/>
      <c r="CM4" s="265"/>
      <c r="CN4" s="265"/>
      <c r="CO4" s="265"/>
      <c r="CP4" s="265"/>
      <c r="CQ4" s="266"/>
      <c r="CR4" s="261" t="s">
        <v>92</v>
      </c>
      <c r="CS4" s="262"/>
      <c r="CT4" s="263"/>
      <c r="CU4" s="261" t="s">
        <v>93</v>
      </c>
      <c r="CV4" s="262"/>
      <c r="CW4" s="262"/>
      <c r="CX4" s="262"/>
      <c r="CY4" s="262"/>
      <c r="CZ4" s="263"/>
      <c r="DA4" s="261" t="s">
        <v>94</v>
      </c>
      <c r="DB4" s="262"/>
      <c r="DC4" s="263"/>
      <c r="DD4" s="264" t="s">
        <v>95</v>
      </c>
      <c r="DE4" s="265"/>
      <c r="DF4" s="265"/>
      <c r="DG4" s="265"/>
      <c r="DH4" s="265"/>
      <c r="DI4" s="266"/>
    </row>
    <row r="5" spans="1:113" ht="19.5" customHeight="1">
      <c r="A5" s="223" t="s">
        <v>39</v>
      </c>
      <c r="B5" s="197"/>
      <c r="C5" s="198"/>
      <c r="D5" s="239" t="s">
        <v>96</v>
      </c>
      <c r="E5" s="230"/>
      <c r="F5" s="154" t="s">
        <v>44</v>
      </c>
      <c r="G5" s="154" t="s">
        <v>97</v>
      </c>
      <c r="H5" s="154" t="s">
        <v>98</v>
      </c>
      <c r="I5" s="154" t="s">
        <v>99</v>
      </c>
      <c r="J5" s="154" t="s">
        <v>100</v>
      </c>
      <c r="K5" s="154" t="s">
        <v>101</v>
      </c>
      <c r="L5" s="154" t="s">
        <v>102</v>
      </c>
      <c r="M5" s="154" t="s">
        <v>103</v>
      </c>
      <c r="N5" s="154" t="s">
        <v>104</v>
      </c>
      <c r="O5" s="154" t="s">
        <v>105</v>
      </c>
      <c r="P5" s="154" t="s">
        <v>106</v>
      </c>
      <c r="Q5" s="154" t="s">
        <v>107</v>
      </c>
      <c r="R5" s="154" t="s">
        <v>108</v>
      </c>
      <c r="S5" s="154" t="s">
        <v>109</v>
      </c>
      <c r="T5" s="154" t="s">
        <v>44</v>
      </c>
      <c r="U5" s="154" t="s">
        <v>110</v>
      </c>
      <c r="V5" s="154" t="s">
        <v>111</v>
      </c>
      <c r="W5" s="154" t="s">
        <v>112</v>
      </c>
      <c r="X5" s="154" t="s">
        <v>113</v>
      </c>
      <c r="Y5" s="154" t="s">
        <v>114</v>
      </c>
      <c r="Z5" s="154" t="s">
        <v>115</v>
      </c>
      <c r="AA5" s="154" t="s">
        <v>116</v>
      </c>
      <c r="AB5" s="154" t="s">
        <v>117</v>
      </c>
      <c r="AC5" s="154" t="s">
        <v>118</v>
      </c>
      <c r="AD5" s="154" t="s">
        <v>119</v>
      </c>
      <c r="AE5" s="154" t="s">
        <v>120</v>
      </c>
      <c r="AF5" s="154" t="s">
        <v>121</v>
      </c>
      <c r="AG5" s="154" t="s">
        <v>122</v>
      </c>
      <c r="AH5" s="154" t="s">
        <v>123</v>
      </c>
      <c r="AI5" s="154" t="s">
        <v>124</v>
      </c>
      <c r="AJ5" s="154" t="s">
        <v>125</v>
      </c>
      <c r="AK5" s="154" t="s">
        <v>126</v>
      </c>
      <c r="AL5" s="154" t="s">
        <v>127</v>
      </c>
      <c r="AM5" s="154" t="s">
        <v>128</v>
      </c>
      <c r="AN5" s="154" t="s">
        <v>129</v>
      </c>
      <c r="AO5" s="154" t="s">
        <v>130</v>
      </c>
      <c r="AP5" s="154" t="s">
        <v>131</v>
      </c>
      <c r="AQ5" s="154" t="s">
        <v>132</v>
      </c>
      <c r="AR5" s="154" t="s">
        <v>133</v>
      </c>
      <c r="AS5" s="154" t="s">
        <v>134</v>
      </c>
      <c r="AT5" s="154" t="s">
        <v>135</v>
      </c>
      <c r="AU5" s="154" t="s">
        <v>136</v>
      </c>
      <c r="AV5" s="154" t="s">
        <v>44</v>
      </c>
      <c r="AW5" s="154" t="s">
        <v>137</v>
      </c>
      <c r="AX5" s="154" t="s">
        <v>138</v>
      </c>
      <c r="AY5" s="154" t="s">
        <v>139</v>
      </c>
      <c r="AZ5" s="154" t="s">
        <v>140</v>
      </c>
      <c r="BA5" s="154" t="s">
        <v>141</v>
      </c>
      <c r="BB5" s="154" t="s">
        <v>142</v>
      </c>
      <c r="BC5" s="154" t="s">
        <v>143</v>
      </c>
      <c r="BD5" s="154" t="s">
        <v>144</v>
      </c>
      <c r="BE5" s="154" t="s">
        <v>145</v>
      </c>
      <c r="BF5" s="154" t="s">
        <v>146</v>
      </c>
      <c r="BG5" s="258" t="s">
        <v>147</v>
      </c>
      <c r="BH5" s="258" t="s">
        <v>44</v>
      </c>
      <c r="BI5" s="258" t="s">
        <v>148</v>
      </c>
      <c r="BJ5" s="258" t="s">
        <v>149</v>
      </c>
      <c r="BK5" s="258" t="s">
        <v>150</v>
      </c>
      <c r="BL5" s="258" t="s">
        <v>151</v>
      </c>
      <c r="BM5" s="154" t="s">
        <v>44</v>
      </c>
      <c r="BN5" s="154" t="s">
        <v>152</v>
      </c>
      <c r="BO5" s="154" t="s">
        <v>153</v>
      </c>
      <c r="BP5" s="154" t="s">
        <v>154</v>
      </c>
      <c r="BQ5" s="154" t="s">
        <v>155</v>
      </c>
      <c r="BR5" s="154" t="s">
        <v>156</v>
      </c>
      <c r="BS5" s="154" t="s">
        <v>157</v>
      </c>
      <c r="BT5" s="154" t="s">
        <v>158</v>
      </c>
      <c r="BU5" s="154" t="s">
        <v>159</v>
      </c>
      <c r="BV5" s="154" t="s">
        <v>160</v>
      </c>
      <c r="BW5" s="151" t="s">
        <v>161</v>
      </c>
      <c r="BX5" s="151" t="s">
        <v>162</v>
      </c>
      <c r="BY5" s="154" t="s">
        <v>163</v>
      </c>
      <c r="BZ5" s="154" t="s">
        <v>44</v>
      </c>
      <c r="CA5" s="154" t="s">
        <v>152</v>
      </c>
      <c r="CB5" s="154" t="s">
        <v>153</v>
      </c>
      <c r="CC5" s="154" t="s">
        <v>154</v>
      </c>
      <c r="CD5" s="154" t="s">
        <v>155</v>
      </c>
      <c r="CE5" s="154" t="s">
        <v>156</v>
      </c>
      <c r="CF5" s="154" t="s">
        <v>157</v>
      </c>
      <c r="CG5" s="154" t="s">
        <v>158</v>
      </c>
      <c r="CH5" s="154" t="s">
        <v>164</v>
      </c>
      <c r="CI5" s="154" t="s">
        <v>165</v>
      </c>
      <c r="CJ5" s="154" t="s">
        <v>166</v>
      </c>
      <c r="CK5" s="154" t="s">
        <v>167</v>
      </c>
      <c r="CL5" s="154" t="s">
        <v>159</v>
      </c>
      <c r="CM5" s="154" t="s">
        <v>160</v>
      </c>
      <c r="CN5" s="154" t="s">
        <v>168</v>
      </c>
      <c r="CO5" s="151" t="s">
        <v>161</v>
      </c>
      <c r="CP5" s="151" t="s">
        <v>162</v>
      </c>
      <c r="CQ5" s="154" t="s">
        <v>169</v>
      </c>
      <c r="CR5" s="151" t="s">
        <v>44</v>
      </c>
      <c r="CS5" s="151" t="s">
        <v>170</v>
      </c>
      <c r="CT5" s="154" t="s">
        <v>171</v>
      </c>
      <c r="CU5" s="151" t="s">
        <v>44</v>
      </c>
      <c r="CV5" s="151" t="s">
        <v>170</v>
      </c>
      <c r="CW5" s="154" t="s">
        <v>172</v>
      </c>
      <c r="CX5" s="151" t="s">
        <v>173</v>
      </c>
      <c r="CY5" s="151" t="s">
        <v>174</v>
      </c>
      <c r="CZ5" s="258" t="s">
        <v>171</v>
      </c>
      <c r="DA5" s="151" t="s">
        <v>44</v>
      </c>
      <c r="DB5" s="151" t="s">
        <v>94</v>
      </c>
      <c r="DC5" s="151" t="s">
        <v>175</v>
      </c>
      <c r="DD5" s="154" t="s">
        <v>44</v>
      </c>
      <c r="DE5" s="154" t="s">
        <v>176</v>
      </c>
      <c r="DF5" s="154" t="s">
        <v>177</v>
      </c>
      <c r="DG5" s="154" t="s">
        <v>175</v>
      </c>
      <c r="DH5" s="154" t="s">
        <v>178</v>
      </c>
      <c r="DI5" s="154" t="s">
        <v>95</v>
      </c>
    </row>
    <row r="6" spans="1:113" ht="30.75" customHeight="1">
      <c r="A6" s="66" t="s">
        <v>49</v>
      </c>
      <c r="B6" s="73" t="s">
        <v>50</v>
      </c>
      <c r="C6" s="67" t="s">
        <v>51</v>
      </c>
      <c r="D6" s="240"/>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8"/>
      <c r="BH6" s="238"/>
      <c r="BI6" s="238"/>
      <c r="BJ6" s="238"/>
      <c r="BK6" s="238"/>
      <c r="BL6" s="238"/>
      <c r="BM6" s="231"/>
      <c r="BN6" s="231"/>
      <c r="BO6" s="231"/>
      <c r="BP6" s="231"/>
      <c r="BQ6" s="231"/>
      <c r="BR6" s="231"/>
      <c r="BS6" s="231"/>
      <c r="BT6" s="231"/>
      <c r="BU6" s="231"/>
      <c r="BV6" s="231"/>
      <c r="BW6" s="152"/>
      <c r="BX6" s="152"/>
      <c r="BY6" s="231"/>
      <c r="BZ6" s="231"/>
      <c r="CA6" s="231"/>
      <c r="CB6" s="231"/>
      <c r="CC6" s="231"/>
      <c r="CD6" s="231"/>
      <c r="CE6" s="231"/>
      <c r="CF6" s="231"/>
      <c r="CG6" s="231"/>
      <c r="CH6" s="231"/>
      <c r="CI6" s="231"/>
      <c r="CJ6" s="231"/>
      <c r="CK6" s="231"/>
      <c r="CL6" s="231"/>
      <c r="CM6" s="231"/>
      <c r="CN6" s="231"/>
      <c r="CO6" s="152"/>
      <c r="CP6" s="152"/>
      <c r="CQ6" s="231"/>
      <c r="CR6" s="152"/>
      <c r="CS6" s="152"/>
      <c r="CT6" s="231"/>
      <c r="CU6" s="152"/>
      <c r="CV6" s="152"/>
      <c r="CW6" s="231"/>
      <c r="CX6" s="152"/>
      <c r="CY6" s="152"/>
      <c r="CZ6" s="238"/>
      <c r="DA6" s="152"/>
      <c r="DB6" s="152"/>
      <c r="DC6" s="152"/>
      <c r="DD6" s="231"/>
      <c r="DE6" s="231"/>
      <c r="DF6" s="231"/>
      <c r="DG6" s="231"/>
      <c r="DH6" s="231"/>
      <c r="DI6" s="231"/>
    </row>
    <row r="7" spans="1:113" ht="19.5" customHeight="1">
      <c r="A7" s="48" t="s">
        <v>83</v>
      </c>
      <c r="B7" s="48" t="s">
        <v>83</v>
      </c>
      <c r="C7" s="48" t="s">
        <v>83</v>
      </c>
      <c r="D7" s="170" t="s">
        <v>29</v>
      </c>
      <c r="E7" s="187">
        <f>E8+E22+E25+E38+E42+E47+E55</f>
        <v>971.0000000000001</v>
      </c>
      <c r="F7" s="74">
        <f aca="true" t="shared" si="0" ref="F7:BG7">F8+F22+F25+F38+F42+F47+F55</f>
        <v>405.19</v>
      </c>
      <c r="G7" s="74">
        <f t="shared" si="0"/>
        <v>162.7</v>
      </c>
      <c r="H7" s="74">
        <f t="shared" si="0"/>
        <v>73.19000000000001</v>
      </c>
      <c r="I7" s="74">
        <f t="shared" si="0"/>
        <v>0</v>
      </c>
      <c r="J7" s="74">
        <f t="shared" si="0"/>
        <v>0</v>
      </c>
      <c r="K7" s="74">
        <f t="shared" si="0"/>
        <v>53.74</v>
      </c>
      <c r="L7" s="74">
        <f t="shared" si="0"/>
        <v>59.31</v>
      </c>
      <c r="M7" s="74">
        <f t="shared" si="0"/>
        <v>0</v>
      </c>
      <c r="N7" s="74">
        <f t="shared" si="0"/>
        <v>19.75</v>
      </c>
      <c r="O7" s="74">
        <f t="shared" si="0"/>
        <v>0</v>
      </c>
      <c r="P7" s="74">
        <f t="shared" si="0"/>
        <v>2.54</v>
      </c>
      <c r="Q7" s="74">
        <f t="shared" si="0"/>
        <v>33.96</v>
      </c>
      <c r="R7" s="74">
        <f t="shared" si="0"/>
        <v>0</v>
      </c>
      <c r="S7" s="74">
        <f t="shared" si="0"/>
        <v>0</v>
      </c>
      <c r="T7" s="74">
        <f t="shared" si="0"/>
        <v>176.68</v>
      </c>
      <c r="U7" s="74">
        <f t="shared" si="0"/>
        <v>38.3</v>
      </c>
      <c r="V7" s="74">
        <f t="shared" si="0"/>
        <v>0</v>
      </c>
      <c r="W7" s="74">
        <f t="shared" si="0"/>
        <v>0</v>
      </c>
      <c r="X7" s="74">
        <f t="shared" si="0"/>
        <v>0</v>
      </c>
      <c r="Y7" s="74">
        <f t="shared" si="0"/>
        <v>0.47000000000000003</v>
      </c>
      <c r="Z7" s="74">
        <f t="shared" si="0"/>
        <v>3.29</v>
      </c>
      <c r="AA7" s="74">
        <f t="shared" si="0"/>
        <v>1.92</v>
      </c>
      <c r="AB7" s="74">
        <f t="shared" si="0"/>
        <v>0</v>
      </c>
      <c r="AC7" s="74">
        <f t="shared" si="0"/>
        <v>2.35</v>
      </c>
      <c r="AD7" s="74">
        <f t="shared" si="0"/>
        <v>18.8</v>
      </c>
      <c r="AE7" s="74">
        <f t="shared" si="0"/>
        <v>0</v>
      </c>
      <c r="AF7" s="74">
        <f t="shared" si="0"/>
        <v>0</v>
      </c>
      <c r="AG7" s="74">
        <f t="shared" si="0"/>
        <v>0</v>
      </c>
      <c r="AH7" s="74">
        <f t="shared" si="0"/>
        <v>2.8200000000000003</v>
      </c>
      <c r="AI7" s="74">
        <f t="shared" si="0"/>
        <v>0</v>
      </c>
      <c r="AJ7" s="74">
        <f t="shared" si="0"/>
        <v>3.7600000000000002</v>
      </c>
      <c r="AK7" s="74">
        <f t="shared" si="0"/>
        <v>0</v>
      </c>
      <c r="AL7" s="74">
        <f t="shared" si="0"/>
        <v>0</v>
      </c>
      <c r="AM7" s="74">
        <f t="shared" si="0"/>
        <v>0</v>
      </c>
      <c r="AN7" s="74">
        <f t="shared" si="0"/>
        <v>0</v>
      </c>
      <c r="AO7" s="74">
        <f t="shared" si="0"/>
        <v>0</v>
      </c>
      <c r="AP7" s="74">
        <f t="shared" si="0"/>
        <v>5.66</v>
      </c>
      <c r="AQ7" s="74">
        <f t="shared" si="0"/>
        <v>10.030000000000001</v>
      </c>
      <c r="AR7" s="74">
        <f t="shared" si="0"/>
        <v>3</v>
      </c>
      <c r="AS7" s="74">
        <f t="shared" si="0"/>
        <v>0</v>
      </c>
      <c r="AT7" s="74">
        <f t="shared" si="0"/>
        <v>0</v>
      </c>
      <c r="AU7" s="74">
        <f t="shared" si="0"/>
        <v>82.03</v>
      </c>
      <c r="AV7" s="74">
        <f t="shared" si="0"/>
        <v>382.89000000000004</v>
      </c>
      <c r="AW7" s="74">
        <f t="shared" si="0"/>
        <v>0</v>
      </c>
      <c r="AX7" s="74">
        <f t="shared" si="0"/>
        <v>1.14</v>
      </c>
      <c r="AY7" s="74">
        <f t="shared" si="0"/>
        <v>0</v>
      </c>
      <c r="AZ7" s="74">
        <f t="shared" si="0"/>
        <v>13.92</v>
      </c>
      <c r="BA7" s="74">
        <f t="shared" si="0"/>
        <v>235.26000000000002</v>
      </c>
      <c r="BB7" s="74">
        <f t="shared" si="0"/>
        <v>34.8</v>
      </c>
      <c r="BC7" s="74">
        <f t="shared" si="0"/>
        <v>0</v>
      </c>
      <c r="BD7" s="74">
        <f t="shared" si="0"/>
        <v>0</v>
      </c>
      <c r="BE7" s="74">
        <f t="shared" si="0"/>
        <v>93.45</v>
      </c>
      <c r="BF7" s="74">
        <f t="shared" si="0"/>
        <v>0</v>
      </c>
      <c r="BG7" s="74">
        <f t="shared" si="0"/>
        <v>1.92</v>
      </c>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row>
    <row r="8" spans="1:113" ht="19.5" customHeight="1">
      <c r="A8" s="48"/>
      <c r="B8" s="48"/>
      <c r="C8" s="24"/>
      <c r="D8" s="164" t="s">
        <v>323</v>
      </c>
      <c r="E8" s="187">
        <f>E9+E11+E13+E18+E20</f>
        <v>368.43</v>
      </c>
      <c r="F8" s="74">
        <f aca="true" t="shared" si="1" ref="F8:BG8">F9+F11+F13+F18+F20</f>
        <v>170.88000000000002</v>
      </c>
      <c r="G8" s="74">
        <f t="shared" si="1"/>
        <v>96.35</v>
      </c>
      <c r="H8" s="74">
        <f t="shared" si="1"/>
        <v>70.55000000000001</v>
      </c>
      <c r="I8" s="74">
        <f t="shared" si="1"/>
        <v>0</v>
      </c>
      <c r="J8" s="74">
        <f t="shared" si="1"/>
        <v>0</v>
      </c>
      <c r="K8" s="74">
        <f t="shared" si="1"/>
        <v>2.88</v>
      </c>
      <c r="L8" s="74">
        <f t="shared" si="1"/>
        <v>0</v>
      </c>
      <c r="M8" s="74">
        <f t="shared" si="1"/>
        <v>0</v>
      </c>
      <c r="N8" s="74">
        <f t="shared" si="1"/>
        <v>0</v>
      </c>
      <c r="O8" s="74">
        <f t="shared" si="1"/>
        <v>0</v>
      </c>
      <c r="P8" s="74">
        <f t="shared" si="1"/>
        <v>1.1</v>
      </c>
      <c r="Q8" s="74">
        <f t="shared" si="1"/>
        <v>0</v>
      </c>
      <c r="R8" s="74">
        <f t="shared" si="1"/>
        <v>0</v>
      </c>
      <c r="S8" s="74">
        <f t="shared" si="1"/>
        <v>0</v>
      </c>
      <c r="T8" s="74">
        <f t="shared" si="1"/>
        <v>104.17999999999999</v>
      </c>
      <c r="U8" s="74">
        <f t="shared" si="1"/>
        <v>8.1</v>
      </c>
      <c r="V8" s="74">
        <f t="shared" si="1"/>
        <v>0</v>
      </c>
      <c r="W8" s="74">
        <f t="shared" si="1"/>
        <v>0</v>
      </c>
      <c r="X8" s="74">
        <f t="shared" si="1"/>
        <v>0</v>
      </c>
      <c r="Y8" s="74">
        <f t="shared" si="1"/>
        <v>0.27</v>
      </c>
      <c r="Z8" s="74">
        <f t="shared" si="1"/>
        <v>1.8900000000000001</v>
      </c>
      <c r="AA8" s="74">
        <f t="shared" si="1"/>
        <v>1.92</v>
      </c>
      <c r="AB8" s="74">
        <f t="shared" si="1"/>
        <v>0</v>
      </c>
      <c r="AC8" s="74">
        <f t="shared" si="1"/>
        <v>1.35</v>
      </c>
      <c r="AD8" s="74">
        <f t="shared" si="1"/>
        <v>10.8</v>
      </c>
      <c r="AE8" s="74">
        <f t="shared" si="1"/>
        <v>0</v>
      </c>
      <c r="AF8" s="74">
        <f t="shared" si="1"/>
        <v>0</v>
      </c>
      <c r="AG8" s="74">
        <f t="shared" si="1"/>
        <v>0</v>
      </c>
      <c r="AH8" s="74">
        <f t="shared" si="1"/>
        <v>1.62</v>
      </c>
      <c r="AI8" s="74">
        <f t="shared" si="1"/>
        <v>0</v>
      </c>
      <c r="AJ8" s="74">
        <f t="shared" si="1"/>
        <v>2.16</v>
      </c>
      <c r="AK8" s="74">
        <f t="shared" si="1"/>
        <v>0</v>
      </c>
      <c r="AL8" s="74">
        <f t="shared" si="1"/>
        <v>0</v>
      </c>
      <c r="AM8" s="74">
        <f t="shared" si="1"/>
        <v>0</v>
      </c>
      <c r="AN8" s="74">
        <f t="shared" si="1"/>
        <v>0</v>
      </c>
      <c r="AO8" s="74">
        <f t="shared" si="1"/>
        <v>0</v>
      </c>
      <c r="AP8" s="74">
        <f t="shared" si="1"/>
        <v>3.37</v>
      </c>
      <c r="AQ8" s="74">
        <f t="shared" si="1"/>
        <v>3.5900000000000003</v>
      </c>
      <c r="AR8" s="74">
        <f t="shared" si="1"/>
        <v>3</v>
      </c>
      <c r="AS8" s="74">
        <f t="shared" si="1"/>
        <v>0</v>
      </c>
      <c r="AT8" s="74">
        <f t="shared" si="1"/>
        <v>0</v>
      </c>
      <c r="AU8" s="74">
        <f t="shared" si="1"/>
        <v>66.11</v>
      </c>
      <c r="AV8" s="74">
        <f t="shared" si="1"/>
        <v>93.37</v>
      </c>
      <c r="AW8" s="74">
        <f t="shared" si="1"/>
        <v>0</v>
      </c>
      <c r="AX8" s="74">
        <f t="shared" si="1"/>
        <v>0</v>
      </c>
      <c r="AY8" s="74">
        <f t="shared" si="1"/>
        <v>0</v>
      </c>
      <c r="AZ8" s="74">
        <f t="shared" si="1"/>
        <v>0</v>
      </c>
      <c r="BA8" s="74">
        <f t="shared" si="1"/>
        <v>0</v>
      </c>
      <c r="BB8" s="74">
        <f t="shared" si="1"/>
        <v>0</v>
      </c>
      <c r="BC8" s="74">
        <f t="shared" si="1"/>
        <v>0</v>
      </c>
      <c r="BD8" s="74">
        <f t="shared" si="1"/>
        <v>0</v>
      </c>
      <c r="BE8" s="74">
        <f t="shared" si="1"/>
        <v>93.37</v>
      </c>
      <c r="BF8" s="74">
        <f t="shared" si="1"/>
        <v>0</v>
      </c>
      <c r="BG8" s="74">
        <f t="shared" si="1"/>
        <v>0</v>
      </c>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row>
    <row r="9" spans="1:113" ht="19.5" customHeight="1">
      <c r="A9" s="48"/>
      <c r="B9" s="48"/>
      <c r="C9" s="24"/>
      <c r="D9" s="164" t="s">
        <v>330</v>
      </c>
      <c r="E9" s="187">
        <f>SUM(E10)</f>
        <v>2</v>
      </c>
      <c r="F9" s="74">
        <f aca="true" t="shared" si="2" ref="F9:BG9">SUM(F10)</f>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74">
        <f t="shared" si="2"/>
        <v>0</v>
      </c>
      <c r="Q9" s="74">
        <f t="shared" si="2"/>
        <v>0</v>
      </c>
      <c r="R9" s="74">
        <f t="shared" si="2"/>
        <v>0</v>
      </c>
      <c r="S9" s="74">
        <f t="shared" si="2"/>
        <v>0</v>
      </c>
      <c r="T9" s="74">
        <f t="shared" si="2"/>
        <v>2</v>
      </c>
      <c r="U9" s="74">
        <f t="shared" si="2"/>
        <v>0</v>
      </c>
      <c r="V9" s="74">
        <f t="shared" si="2"/>
        <v>0</v>
      </c>
      <c r="W9" s="74">
        <f t="shared" si="2"/>
        <v>0</v>
      </c>
      <c r="X9" s="74">
        <f t="shared" si="2"/>
        <v>0</v>
      </c>
      <c r="Y9" s="74">
        <f t="shared" si="2"/>
        <v>0</v>
      </c>
      <c r="Z9" s="74">
        <f t="shared" si="2"/>
        <v>0</v>
      </c>
      <c r="AA9" s="74">
        <f t="shared" si="2"/>
        <v>0</v>
      </c>
      <c r="AB9" s="74">
        <f t="shared" si="2"/>
        <v>0</v>
      </c>
      <c r="AC9" s="74">
        <f t="shared" si="2"/>
        <v>0</v>
      </c>
      <c r="AD9" s="74">
        <f t="shared" si="2"/>
        <v>0</v>
      </c>
      <c r="AE9" s="74">
        <f t="shared" si="2"/>
        <v>0</v>
      </c>
      <c r="AF9" s="74">
        <f t="shared" si="2"/>
        <v>0</v>
      </c>
      <c r="AG9" s="74">
        <f t="shared" si="2"/>
        <v>0</v>
      </c>
      <c r="AH9" s="74">
        <f t="shared" si="2"/>
        <v>0</v>
      </c>
      <c r="AI9" s="74">
        <f t="shared" si="2"/>
        <v>0</v>
      </c>
      <c r="AJ9" s="74">
        <f t="shared" si="2"/>
        <v>0</v>
      </c>
      <c r="AK9" s="74">
        <f t="shared" si="2"/>
        <v>0</v>
      </c>
      <c r="AL9" s="74">
        <f t="shared" si="2"/>
        <v>0</v>
      </c>
      <c r="AM9" s="74">
        <f t="shared" si="2"/>
        <v>0</v>
      </c>
      <c r="AN9" s="74">
        <f t="shared" si="2"/>
        <v>0</v>
      </c>
      <c r="AO9" s="74">
        <f t="shared" si="2"/>
        <v>0</v>
      </c>
      <c r="AP9" s="74">
        <f t="shared" si="2"/>
        <v>0</v>
      </c>
      <c r="AQ9" s="74">
        <f t="shared" si="2"/>
        <v>0</v>
      </c>
      <c r="AR9" s="74">
        <f t="shared" si="2"/>
        <v>0</v>
      </c>
      <c r="AS9" s="74">
        <f t="shared" si="2"/>
        <v>0</v>
      </c>
      <c r="AT9" s="74">
        <f t="shared" si="2"/>
        <v>0</v>
      </c>
      <c r="AU9" s="74">
        <f t="shared" si="2"/>
        <v>2</v>
      </c>
      <c r="AV9" s="74">
        <f t="shared" si="2"/>
        <v>0</v>
      </c>
      <c r="AW9" s="74">
        <f t="shared" si="2"/>
        <v>0</v>
      </c>
      <c r="AX9" s="74">
        <f t="shared" si="2"/>
        <v>0</v>
      </c>
      <c r="AY9" s="74">
        <f t="shared" si="2"/>
        <v>0</v>
      </c>
      <c r="AZ9" s="74">
        <f t="shared" si="2"/>
        <v>0</v>
      </c>
      <c r="BA9" s="74">
        <f t="shared" si="2"/>
        <v>0</v>
      </c>
      <c r="BB9" s="74">
        <f t="shared" si="2"/>
        <v>0</v>
      </c>
      <c r="BC9" s="74">
        <f t="shared" si="2"/>
        <v>0</v>
      </c>
      <c r="BD9" s="74">
        <f t="shared" si="2"/>
        <v>0</v>
      </c>
      <c r="BE9" s="74">
        <f t="shared" si="2"/>
        <v>0</v>
      </c>
      <c r="BF9" s="74">
        <f t="shared" si="2"/>
        <v>0</v>
      </c>
      <c r="BG9" s="74">
        <f t="shared" si="2"/>
        <v>0</v>
      </c>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row>
    <row r="10" spans="1:113" ht="19.5" customHeight="1">
      <c r="A10" s="127" t="s">
        <v>227</v>
      </c>
      <c r="B10" s="127" t="s">
        <v>224</v>
      </c>
      <c r="C10" s="128" t="s">
        <v>228</v>
      </c>
      <c r="D10" s="141" t="s">
        <v>331</v>
      </c>
      <c r="E10" s="187">
        <f>SUM(F10+T10+AV10)</f>
        <v>2</v>
      </c>
      <c r="F10" s="74">
        <f>SUM(G10:S10)</f>
        <v>0</v>
      </c>
      <c r="G10" s="74"/>
      <c r="H10" s="74"/>
      <c r="I10" s="74"/>
      <c r="J10" s="74"/>
      <c r="K10" s="74"/>
      <c r="L10" s="74"/>
      <c r="M10" s="74"/>
      <c r="N10" s="74"/>
      <c r="O10" s="75"/>
      <c r="P10" s="75"/>
      <c r="Q10" s="75"/>
      <c r="R10" s="75"/>
      <c r="S10" s="75"/>
      <c r="T10" s="75">
        <f>SUM(U10:AU10)</f>
        <v>2</v>
      </c>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v>2</v>
      </c>
      <c r="AV10" s="75">
        <f>SUM(AW10:BG10)</f>
        <v>0</v>
      </c>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row>
    <row r="11" spans="1:113" ht="19.5" customHeight="1">
      <c r="A11" s="127"/>
      <c r="B11" s="128"/>
      <c r="C11" s="128"/>
      <c r="D11" s="155" t="s">
        <v>332</v>
      </c>
      <c r="E11" s="187">
        <f>SUM(E12)</f>
        <v>2</v>
      </c>
      <c r="F11" s="74">
        <f aca="true" t="shared" si="3" ref="F11:BG11">SUM(F12)</f>
        <v>0</v>
      </c>
      <c r="G11" s="74">
        <f t="shared" si="3"/>
        <v>0</v>
      </c>
      <c r="H11" s="74">
        <f t="shared" si="3"/>
        <v>0</v>
      </c>
      <c r="I11" s="74">
        <f t="shared" si="3"/>
        <v>0</v>
      </c>
      <c r="J11" s="74">
        <f t="shared" si="3"/>
        <v>0</v>
      </c>
      <c r="K11" s="74">
        <f t="shared" si="3"/>
        <v>0</v>
      </c>
      <c r="L11" s="74">
        <f t="shared" si="3"/>
        <v>0</v>
      </c>
      <c r="M11" s="74">
        <f t="shared" si="3"/>
        <v>0</v>
      </c>
      <c r="N11" s="74">
        <f t="shared" si="3"/>
        <v>0</v>
      </c>
      <c r="O11" s="74">
        <f t="shared" si="3"/>
        <v>0</v>
      </c>
      <c r="P11" s="74">
        <f t="shared" si="3"/>
        <v>0</v>
      </c>
      <c r="Q11" s="74">
        <f t="shared" si="3"/>
        <v>0</v>
      </c>
      <c r="R11" s="74">
        <f t="shared" si="3"/>
        <v>0</v>
      </c>
      <c r="S11" s="74">
        <f t="shared" si="3"/>
        <v>0</v>
      </c>
      <c r="T11" s="74">
        <f t="shared" si="3"/>
        <v>2</v>
      </c>
      <c r="U11" s="74">
        <f t="shared" si="3"/>
        <v>0</v>
      </c>
      <c r="V11" s="74">
        <f t="shared" si="3"/>
        <v>0</v>
      </c>
      <c r="W11" s="74">
        <f t="shared" si="3"/>
        <v>0</v>
      </c>
      <c r="X11" s="74">
        <f t="shared" si="3"/>
        <v>0</v>
      </c>
      <c r="Y11" s="74">
        <f t="shared" si="3"/>
        <v>0</v>
      </c>
      <c r="Z11" s="74">
        <f t="shared" si="3"/>
        <v>0</v>
      </c>
      <c r="AA11" s="74">
        <f t="shared" si="3"/>
        <v>0</v>
      </c>
      <c r="AB11" s="74">
        <f t="shared" si="3"/>
        <v>0</v>
      </c>
      <c r="AC11" s="74">
        <f t="shared" si="3"/>
        <v>0</v>
      </c>
      <c r="AD11" s="74">
        <f t="shared" si="3"/>
        <v>0</v>
      </c>
      <c r="AE11" s="74">
        <f t="shared" si="3"/>
        <v>0</v>
      </c>
      <c r="AF11" s="74">
        <f t="shared" si="3"/>
        <v>0</v>
      </c>
      <c r="AG11" s="74">
        <f t="shared" si="3"/>
        <v>0</v>
      </c>
      <c r="AH11" s="74">
        <f t="shared" si="3"/>
        <v>0</v>
      </c>
      <c r="AI11" s="74">
        <f t="shared" si="3"/>
        <v>0</v>
      </c>
      <c r="AJ11" s="74">
        <f t="shared" si="3"/>
        <v>0</v>
      </c>
      <c r="AK11" s="74">
        <f t="shared" si="3"/>
        <v>0</v>
      </c>
      <c r="AL11" s="74">
        <f t="shared" si="3"/>
        <v>0</v>
      </c>
      <c r="AM11" s="74">
        <f t="shared" si="3"/>
        <v>0</v>
      </c>
      <c r="AN11" s="74">
        <f t="shared" si="3"/>
        <v>0</v>
      </c>
      <c r="AO11" s="74">
        <f t="shared" si="3"/>
        <v>0</v>
      </c>
      <c r="AP11" s="74">
        <f t="shared" si="3"/>
        <v>0</v>
      </c>
      <c r="AQ11" s="74">
        <f t="shared" si="3"/>
        <v>0</v>
      </c>
      <c r="AR11" s="74">
        <f t="shared" si="3"/>
        <v>0</v>
      </c>
      <c r="AS11" s="74">
        <f t="shared" si="3"/>
        <v>0</v>
      </c>
      <c r="AT11" s="74">
        <f t="shared" si="3"/>
        <v>0</v>
      </c>
      <c r="AU11" s="74">
        <f t="shared" si="3"/>
        <v>2</v>
      </c>
      <c r="AV11" s="74">
        <f t="shared" si="3"/>
        <v>0</v>
      </c>
      <c r="AW11" s="74">
        <f t="shared" si="3"/>
        <v>0</v>
      </c>
      <c r="AX11" s="74">
        <f t="shared" si="3"/>
        <v>0</v>
      </c>
      <c r="AY11" s="74">
        <f t="shared" si="3"/>
        <v>0</v>
      </c>
      <c r="AZ11" s="74">
        <f t="shared" si="3"/>
        <v>0</v>
      </c>
      <c r="BA11" s="74">
        <f t="shared" si="3"/>
        <v>0</v>
      </c>
      <c r="BB11" s="74">
        <f t="shared" si="3"/>
        <v>0</v>
      </c>
      <c r="BC11" s="74">
        <f t="shared" si="3"/>
        <v>0</v>
      </c>
      <c r="BD11" s="74">
        <f t="shared" si="3"/>
        <v>0</v>
      </c>
      <c r="BE11" s="74">
        <f t="shared" si="3"/>
        <v>0</v>
      </c>
      <c r="BF11" s="74">
        <f t="shared" si="3"/>
        <v>0</v>
      </c>
      <c r="BG11" s="74">
        <f t="shared" si="3"/>
        <v>0</v>
      </c>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row>
    <row r="12" spans="1:113" ht="19.5" customHeight="1">
      <c r="A12" s="127" t="s">
        <v>266</v>
      </c>
      <c r="B12" s="128" t="s">
        <v>268</v>
      </c>
      <c r="C12" s="128" t="s">
        <v>268</v>
      </c>
      <c r="D12" s="155" t="s">
        <v>331</v>
      </c>
      <c r="E12" s="187">
        <f>SUM(F12+T12+AV12)</f>
        <v>2</v>
      </c>
      <c r="F12" s="74">
        <f>SUM(G12:S12)</f>
        <v>0</v>
      </c>
      <c r="G12" s="74"/>
      <c r="H12" s="74"/>
      <c r="I12" s="74"/>
      <c r="J12" s="74"/>
      <c r="K12" s="74"/>
      <c r="L12" s="74"/>
      <c r="M12" s="74"/>
      <c r="N12" s="74"/>
      <c r="O12" s="75"/>
      <c r="P12" s="75"/>
      <c r="Q12" s="75"/>
      <c r="R12" s="75"/>
      <c r="S12" s="75"/>
      <c r="T12" s="75">
        <f>SUM(U12:AU12)</f>
        <v>2</v>
      </c>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v>2</v>
      </c>
      <c r="AV12" s="75">
        <f>SUM(AW12:BG12)</f>
        <v>0</v>
      </c>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row>
    <row r="13" spans="1:113" ht="19.5" customHeight="1">
      <c r="A13" s="128"/>
      <c r="B13" s="128"/>
      <c r="C13" s="128"/>
      <c r="D13" s="155" t="s">
        <v>334</v>
      </c>
      <c r="E13" s="187">
        <f>SUM(E14:E17)</f>
        <v>356.43</v>
      </c>
      <c r="F13" s="74">
        <f aca="true" t="shared" si="4" ref="F13:BG13">SUM(F14:F17)</f>
        <v>170.88000000000002</v>
      </c>
      <c r="G13" s="74">
        <f t="shared" si="4"/>
        <v>96.35</v>
      </c>
      <c r="H13" s="74">
        <f t="shared" si="4"/>
        <v>70.55000000000001</v>
      </c>
      <c r="I13" s="74">
        <f t="shared" si="4"/>
        <v>0</v>
      </c>
      <c r="J13" s="74">
        <f t="shared" si="4"/>
        <v>0</v>
      </c>
      <c r="K13" s="74">
        <f t="shared" si="4"/>
        <v>2.88</v>
      </c>
      <c r="L13" s="74">
        <f t="shared" si="4"/>
        <v>0</v>
      </c>
      <c r="M13" s="74">
        <f t="shared" si="4"/>
        <v>0</v>
      </c>
      <c r="N13" s="74">
        <f t="shared" si="4"/>
        <v>0</v>
      </c>
      <c r="O13" s="74">
        <f t="shared" si="4"/>
        <v>0</v>
      </c>
      <c r="P13" s="74">
        <f t="shared" si="4"/>
        <v>1.1</v>
      </c>
      <c r="Q13" s="74">
        <f t="shared" si="4"/>
        <v>0</v>
      </c>
      <c r="R13" s="74">
        <f t="shared" si="4"/>
        <v>0</v>
      </c>
      <c r="S13" s="74">
        <f t="shared" si="4"/>
        <v>0</v>
      </c>
      <c r="T13" s="74">
        <f t="shared" si="4"/>
        <v>92.17999999999999</v>
      </c>
      <c r="U13" s="74">
        <f t="shared" si="4"/>
        <v>8.1</v>
      </c>
      <c r="V13" s="74">
        <f t="shared" si="4"/>
        <v>0</v>
      </c>
      <c r="W13" s="74">
        <f t="shared" si="4"/>
        <v>0</v>
      </c>
      <c r="X13" s="74">
        <f t="shared" si="4"/>
        <v>0</v>
      </c>
      <c r="Y13" s="74">
        <f t="shared" si="4"/>
        <v>0.27</v>
      </c>
      <c r="Z13" s="74">
        <f t="shared" si="4"/>
        <v>1.8900000000000001</v>
      </c>
      <c r="AA13" s="74">
        <f t="shared" si="4"/>
        <v>1.92</v>
      </c>
      <c r="AB13" s="74">
        <f t="shared" si="4"/>
        <v>0</v>
      </c>
      <c r="AC13" s="74">
        <f t="shared" si="4"/>
        <v>1.35</v>
      </c>
      <c r="AD13" s="74">
        <f t="shared" si="4"/>
        <v>10.8</v>
      </c>
      <c r="AE13" s="74">
        <f t="shared" si="4"/>
        <v>0</v>
      </c>
      <c r="AF13" s="74">
        <f t="shared" si="4"/>
        <v>0</v>
      </c>
      <c r="AG13" s="74">
        <f t="shared" si="4"/>
        <v>0</v>
      </c>
      <c r="AH13" s="74">
        <f t="shared" si="4"/>
        <v>1.62</v>
      </c>
      <c r="AI13" s="74">
        <f t="shared" si="4"/>
        <v>0</v>
      </c>
      <c r="AJ13" s="74">
        <f t="shared" si="4"/>
        <v>2.16</v>
      </c>
      <c r="AK13" s="74">
        <f t="shared" si="4"/>
        <v>0</v>
      </c>
      <c r="AL13" s="74">
        <f t="shared" si="4"/>
        <v>0</v>
      </c>
      <c r="AM13" s="74">
        <f t="shared" si="4"/>
        <v>0</v>
      </c>
      <c r="AN13" s="74">
        <f t="shared" si="4"/>
        <v>0</v>
      </c>
      <c r="AO13" s="74">
        <f t="shared" si="4"/>
        <v>0</v>
      </c>
      <c r="AP13" s="74">
        <f t="shared" si="4"/>
        <v>3.37</v>
      </c>
      <c r="AQ13" s="74">
        <f t="shared" si="4"/>
        <v>3.5900000000000003</v>
      </c>
      <c r="AR13" s="74">
        <f t="shared" si="4"/>
        <v>3</v>
      </c>
      <c r="AS13" s="74">
        <f t="shared" si="4"/>
        <v>0</v>
      </c>
      <c r="AT13" s="74">
        <f t="shared" si="4"/>
        <v>0</v>
      </c>
      <c r="AU13" s="74">
        <f t="shared" si="4"/>
        <v>54.11</v>
      </c>
      <c r="AV13" s="74">
        <f t="shared" si="4"/>
        <v>93.37</v>
      </c>
      <c r="AW13" s="74">
        <f t="shared" si="4"/>
        <v>0</v>
      </c>
      <c r="AX13" s="74">
        <f t="shared" si="4"/>
        <v>0</v>
      </c>
      <c r="AY13" s="74">
        <f t="shared" si="4"/>
        <v>0</v>
      </c>
      <c r="AZ13" s="74">
        <f t="shared" si="4"/>
        <v>0</v>
      </c>
      <c r="BA13" s="74">
        <f t="shared" si="4"/>
        <v>0</v>
      </c>
      <c r="BB13" s="74">
        <f t="shared" si="4"/>
        <v>0</v>
      </c>
      <c r="BC13" s="74">
        <f t="shared" si="4"/>
        <v>0</v>
      </c>
      <c r="BD13" s="74">
        <f t="shared" si="4"/>
        <v>0</v>
      </c>
      <c r="BE13" s="74">
        <f t="shared" si="4"/>
        <v>93.37</v>
      </c>
      <c r="BF13" s="74">
        <f t="shared" si="4"/>
        <v>0</v>
      </c>
      <c r="BG13" s="74">
        <f t="shared" si="4"/>
        <v>0</v>
      </c>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row>
    <row r="14" spans="1:113" ht="19.5" customHeight="1">
      <c r="A14" s="128" t="s">
        <v>227</v>
      </c>
      <c r="B14" s="128" t="s">
        <v>230</v>
      </c>
      <c r="C14" s="128" t="s">
        <v>224</v>
      </c>
      <c r="D14" s="155" t="s">
        <v>333</v>
      </c>
      <c r="E14" s="187">
        <f>SUM(F14+T14+AV14)</f>
        <v>293.61</v>
      </c>
      <c r="F14" s="74">
        <f>SUM(G14:S14)</f>
        <v>163.33</v>
      </c>
      <c r="G14" s="74">
        <v>91.85</v>
      </c>
      <c r="H14" s="74">
        <v>70.43</v>
      </c>
      <c r="I14" s="74"/>
      <c r="J14" s="74"/>
      <c r="K14" s="74"/>
      <c r="L14" s="74"/>
      <c r="M14" s="74"/>
      <c r="N14" s="74"/>
      <c r="O14" s="75"/>
      <c r="P14" s="75">
        <v>1.05</v>
      </c>
      <c r="Q14" s="75"/>
      <c r="R14" s="75"/>
      <c r="S14" s="75"/>
      <c r="T14" s="75">
        <f>SUM(U14:AU14)</f>
        <v>36.910000000000004</v>
      </c>
      <c r="U14" s="75">
        <v>7.8</v>
      </c>
      <c r="V14" s="75"/>
      <c r="W14" s="75"/>
      <c r="X14" s="75"/>
      <c r="Y14" s="75">
        <v>0.26</v>
      </c>
      <c r="Z14" s="75">
        <v>1.82</v>
      </c>
      <c r="AA14" s="75">
        <v>1.92</v>
      </c>
      <c r="AB14" s="75"/>
      <c r="AC14" s="75">
        <v>1.3</v>
      </c>
      <c r="AD14" s="75">
        <v>10.4</v>
      </c>
      <c r="AE14" s="75"/>
      <c r="AF14" s="75"/>
      <c r="AG14" s="75"/>
      <c r="AH14" s="75">
        <v>1.56</v>
      </c>
      <c r="AI14" s="75"/>
      <c r="AJ14" s="75">
        <v>2.08</v>
      </c>
      <c r="AK14" s="75"/>
      <c r="AL14" s="75"/>
      <c r="AM14" s="75"/>
      <c r="AN14" s="75"/>
      <c r="AO14" s="75"/>
      <c r="AP14" s="75">
        <v>3.23</v>
      </c>
      <c r="AQ14" s="75">
        <v>3.43</v>
      </c>
      <c r="AR14" s="75">
        <v>3</v>
      </c>
      <c r="AS14" s="75"/>
      <c r="AT14" s="75"/>
      <c r="AU14" s="75">
        <v>0.11</v>
      </c>
      <c r="AV14" s="75">
        <f>SUM(AW14:BG14)</f>
        <v>93.37</v>
      </c>
      <c r="AW14" s="75"/>
      <c r="AX14" s="75"/>
      <c r="AY14" s="75"/>
      <c r="AZ14" s="75"/>
      <c r="BA14" s="75"/>
      <c r="BB14" s="75"/>
      <c r="BC14" s="75"/>
      <c r="BD14" s="75"/>
      <c r="BE14" s="75">
        <v>93.37</v>
      </c>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row>
    <row r="15" spans="1:113" ht="19.5" customHeight="1">
      <c r="A15" s="128" t="s">
        <v>227</v>
      </c>
      <c r="B15" s="128" t="s">
        <v>230</v>
      </c>
      <c r="C15" s="128" t="s">
        <v>228</v>
      </c>
      <c r="D15" s="141" t="s">
        <v>331</v>
      </c>
      <c r="E15" s="187">
        <f>SUM(F15+T15+AV15)</f>
        <v>50</v>
      </c>
      <c r="F15" s="74">
        <f aca="true" t="shared" si="5" ref="F15:F57">SUM(G15:S15)</f>
        <v>0</v>
      </c>
      <c r="G15" s="74"/>
      <c r="H15" s="74"/>
      <c r="I15" s="74"/>
      <c r="J15" s="74"/>
      <c r="K15" s="74"/>
      <c r="L15" s="74"/>
      <c r="M15" s="74"/>
      <c r="N15" s="74"/>
      <c r="O15" s="75"/>
      <c r="P15" s="75"/>
      <c r="Q15" s="75"/>
      <c r="R15" s="75"/>
      <c r="S15" s="75"/>
      <c r="T15" s="75">
        <f>SUM(U15:AU15)</f>
        <v>50</v>
      </c>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v>50</v>
      </c>
      <c r="AV15" s="75">
        <f aca="true" t="shared" si="6" ref="AV15:AV57">SUM(AW15:BG15)</f>
        <v>0</v>
      </c>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row>
    <row r="16" spans="1:113" ht="19.5" customHeight="1">
      <c r="A16" s="128" t="s">
        <v>266</v>
      </c>
      <c r="B16" s="128" t="s">
        <v>269</v>
      </c>
      <c r="C16" s="128" t="s">
        <v>270</v>
      </c>
      <c r="D16" s="141" t="s">
        <v>335</v>
      </c>
      <c r="E16" s="187">
        <f>SUM(F16+T16+AV16)</f>
        <v>4</v>
      </c>
      <c r="F16" s="74">
        <f t="shared" si="5"/>
        <v>0</v>
      </c>
      <c r="G16" s="74"/>
      <c r="H16" s="74"/>
      <c r="I16" s="74"/>
      <c r="J16" s="74"/>
      <c r="K16" s="74"/>
      <c r="L16" s="74"/>
      <c r="M16" s="74"/>
      <c r="N16" s="74"/>
      <c r="O16" s="75"/>
      <c r="P16" s="75"/>
      <c r="Q16" s="75"/>
      <c r="R16" s="75"/>
      <c r="S16" s="75"/>
      <c r="T16" s="75">
        <f aca="true" t="shared" si="7" ref="T16:T57">SUM(U16:AU16)</f>
        <v>4</v>
      </c>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v>4</v>
      </c>
      <c r="AV16" s="75">
        <f t="shared" si="6"/>
        <v>0</v>
      </c>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row>
    <row r="17" spans="1:113" ht="19.5" customHeight="1">
      <c r="A17" s="128" t="s">
        <v>227</v>
      </c>
      <c r="B17" s="128" t="s">
        <v>230</v>
      </c>
      <c r="C17" s="128" t="s">
        <v>231</v>
      </c>
      <c r="D17" s="156" t="s">
        <v>336</v>
      </c>
      <c r="E17" s="187">
        <f aca="true" t="shared" si="8" ref="E17:E57">SUM(F17+T17+AV17)</f>
        <v>8.82</v>
      </c>
      <c r="F17" s="74">
        <f t="shared" si="5"/>
        <v>7.55</v>
      </c>
      <c r="G17" s="74">
        <v>4.5</v>
      </c>
      <c r="H17" s="74">
        <v>0.12</v>
      </c>
      <c r="I17" s="74"/>
      <c r="J17" s="74"/>
      <c r="K17" s="74">
        <v>2.88</v>
      </c>
      <c r="L17" s="74"/>
      <c r="M17" s="74"/>
      <c r="N17" s="74"/>
      <c r="O17" s="75"/>
      <c r="P17" s="75">
        <v>0.05</v>
      </c>
      <c r="Q17" s="75"/>
      <c r="R17" s="75"/>
      <c r="S17" s="75"/>
      <c r="T17" s="75">
        <f t="shared" si="7"/>
        <v>1.27</v>
      </c>
      <c r="U17" s="75">
        <v>0.3</v>
      </c>
      <c r="V17" s="75"/>
      <c r="W17" s="75"/>
      <c r="X17" s="75"/>
      <c r="Y17" s="75">
        <v>0.01</v>
      </c>
      <c r="Z17" s="75">
        <v>0.07</v>
      </c>
      <c r="AA17" s="75"/>
      <c r="AB17" s="75"/>
      <c r="AC17" s="75">
        <v>0.05</v>
      </c>
      <c r="AD17" s="75">
        <v>0.4</v>
      </c>
      <c r="AE17" s="75"/>
      <c r="AF17" s="75"/>
      <c r="AG17" s="75"/>
      <c r="AH17" s="75">
        <v>0.06</v>
      </c>
      <c r="AI17" s="75"/>
      <c r="AJ17" s="75">
        <v>0.08</v>
      </c>
      <c r="AK17" s="75"/>
      <c r="AL17" s="75"/>
      <c r="AM17" s="75"/>
      <c r="AN17" s="75"/>
      <c r="AO17" s="75"/>
      <c r="AP17" s="75">
        <v>0.14</v>
      </c>
      <c r="AQ17" s="75">
        <v>0.16</v>
      </c>
      <c r="AR17" s="75"/>
      <c r="AS17" s="75"/>
      <c r="AT17" s="75"/>
      <c r="AU17" s="75"/>
      <c r="AV17" s="75">
        <f t="shared" si="6"/>
        <v>0</v>
      </c>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row>
    <row r="18" spans="1:113" ht="19.5" customHeight="1">
      <c r="A18" s="128"/>
      <c r="B18" s="128"/>
      <c r="C18" s="128"/>
      <c r="D18" s="156" t="s">
        <v>337</v>
      </c>
      <c r="E18" s="187">
        <f>SUM(E19)</f>
        <v>3</v>
      </c>
      <c r="F18" s="74">
        <f aca="true" t="shared" si="9" ref="F18:BJ18">SUM(F19)</f>
        <v>0</v>
      </c>
      <c r="G18" s="74">
        <f t="shared" si="9"/>
        <v>0</v>
      </c>
      <c r="H18" s="74">
        <f t="shared" si="9"/>
        <v>0</v>
      </c>
      <c r="I18" s="74">
        <f t="shared" si="9"/>
        <v>0</v>
      </c>
      <c r="J18" s="74">
        <f t="shared" si="9"/>
        <v>0</v>
      </c>
      <c r="K18" s="74">
        <f t="shared" si="9"/>
        <v>0</v>
      </c>
      <c r="L18" s="74">
        <f t="shared" si="9"/>
        <v>0</v>
      </c>
      <c r="M18" s="74">
        <f t="shared" si="9"/>
        <v>0</v>
      </c>
      <c r="N18" s="74">
        <f t="shared" si="9"/>
        <v>0</v>
      </c>
      <c r="O18" s="74">
        <f t="shared" si="9"/>
        <v>0</v>
      </c>
      <c r="P18" s="74">
        <f t="shared" si="9"/>
        <v>0</v>
      </c>
      <c r="Q18" s="74">
        <f t="shared" si="9"/>
        <v>0</v>
      </c>
      <c r="R18" s="74">
        <f t="shared" si="9"/>
        <v>0</v>
      </c>
      <c r="S18" s="74">
        <f t="shared" si="9"/>
        <v>0</v>
      </c>
      <c r="T18" s="74">
        <f t="shared" si="9"/>
        <v>3</v>
      </c>
      <c r="U18" s="74">
        <f t="shared" si="9"/>
        <v>0</v>
      </c>
      <c r="V18" s="74">
        <f t="shared" si="9"/>
        <v>0</v>
      </c>
      <c r="W18" s="74">
        <f t="shared" si="9"/>
        <v>0</v>
      </c>
      <c r="X18" s="74">
        <f t="shared" si="9"/>
        <v>0</v>
      </c>
      <c r="Y18" s="74">
        <f t="shared" si="9"/>
        <v>0</v>
      </c>
      <c r="Z18" s="74">
        <f t="shared" si="9"/>
        <v>0</v>
      </c>
      <c r="AA18" s="74">
        <f t="shared" si="9"/>
        <v>0</v>
      </c>
      <c r="AB18" s="74">
        <f t="shared" si="9"/>
        <v>0</v>
      </c>
      <c r="AC18" s="74">
        <f t="shared" si="9"/>
        <v>0</v>
      </c>
      <c r="AD18" s="74">
        <f t="shared" si="9"/>
        <v>0</v>
      </c>
      <c r="AE18" s="74">
        <f t="shared" si="9"/>
        <v>0</v>
      </c>
      <c r="AF18" s="74">
        <f t="shared" si="9"/>
        <v>0</v>
      </c>
      <c r="AG18" s="74">
        <f t="shared" si="9"/>
        <v>0</v>
      </c>
      <c r="AH18" s="74">
        <f t="shared" si="9"/>
        <v>0</v>
      </c>
      <c r="AI18" s="74">
        <f t="shared" si="9"/>
        <v>0</v>
      </c>
      <c r="AJ18" s="74">
        <f t="shared" si="9"/>
        <v>0</v>
      </c>
      <c r="AK18" s="74">
        <f t="shared" si="9"/>
        <v>0</v>
      </c>
      <c r="AL18" s="74">
        <f t="shared" si="9"/>
        <v>0</v>
      </c>
      <c r="AM18" s="74">
        <f t="shared" si="9"/>
        <v>0</v>
      </c>
      <c r="AN18" s="74">
        <f t="shared" si="9"/>
        <v>0</v>
      </c>
      <c r="AO18" s="74">
        <f t="shared" si="9"/>
        <v>0</v>
      </c>
      <c r="AP18" s="74">
        <f t="shared" si="9"/>
        <v>0</v>
      </c>
      <c r="AQ18" s="74">
        <f t="shared" si="9"/>
        <v>0</v>
      </c>
      <c r="AR18" s="74">
        <f t="shared" si="9"/>
        <v>0</v>
      </c>
      <c r="AS18" s="74">
        <f t="shared" si="9"/>
        <v>0</v>
      </c>
      <c r="AT18" s="74">
        <f t="shared" si="9"/>
        <v>0</v>
      </c>
      <c r="AU18" s="74">
        <f t="shared" si="9"/>
        <v>3</v>
      </c>
      <c r="AV18" s="74">
        <f t="shared" si="9"/>
        <v>0</v>
      </c>
      <c r="AW18" s="74">
        <f t="shared" si="9"/>
        <v>0</v>
      </c>
      <c r="AX18" s="74">
        <f t="shared" si="9"/>
        <v>0</v>
      </c>
      <c r="AY18" s="74">
        <f t="shared" si="9"/>
        <v>0</v>
      </c>
      <c r="AZ18" s="74">
        <f t="shared" si="9"/>
        <v>0</v>
      </c>
      <c r="BA18" s="74">
        <f t="shared" si="9"/>
        <v>0</v>
      </c>
      <c r="BB18" s="74">
        <f t="shared" si="9"/>
        <v>0</v>
      </c>
      <c r="BC18" s="74">
        <f t="shared" si="9"/>
        <v>0</v>
      </c>
      <c r="BD18" s="74">
        <f t="shared" si="9"/>
        <v>0</v>
      </c>
      <c r="BE18" s="74">
        <f t="shared" si="9"/>
        <v>0</v>
      </c>
      <c r="BF18" s="74">
        <f t="shared" si="9"/>
        <v>0</v>
      </c>
      <c r="BG18" s="74">
        <f t="shared" si="9"/>
        <v>0</v>
      </c>
      <c r="BH18" s="74">
        <f t="shared" si="9"/>
        <v>0</v>
      </c>
      <c r="BI18" s="74">
        <f t="shared" si="9"/>
        <v>0</v>
      </c>
      <c r="BJ18" s="74">
        <f t="shared" si="9"/>
        <v>0</v>
      </c>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row>
    <row r="19" spans="1:113" ht="19.5" customHeight="1">
      <c r="A19" s="128" t="s">
        <v>227</v>
      </c>
      <c r="B19" s="128" t="s">
        <v>233</v>
      </c>
      <c r="C19" s="128" t="s">
        <v>228</v>
      </c>
      <c r="D19" s="160" t="s">
        <v>331</v>
      </c>
      <c r="E19" s="187">
        <f t="shared" si="8"/>
        <v>3</v>
      </c>
      <c r="F19" s="74">
        <f t="shared" si="5"/>
        <v>0</v>
      </c>
      <c r="G19" s="74"/>
      <c r="H19" s="74"/>
      <c r="I19" s="74"/>
      <c r="J19" s="74"/>
      <c r="K19" s="74"/>
      <c r="L19" s="74"/>
      <c r="M19" s="74"/>
      <c r="N19" s="74"/>
      <c r="O19" s="75"/>
      <c r="P19" s="75"/>
      <c r="Q19" s="75"/>
      <c r="R19" s="75"/>
      <c r="S19" s="75"/>
      <c r="T19" s="75">
        <f t="shared" si="7"/>
        <v>3</v>
      </c>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v>3</v>
      </c>
      <c r="AV19" s="75">
        <f t="shared" si="6"/>
        <v>0</v>
      </c>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row>
    <row r="20" spans="1:113" ht="19.5" customHeight="1">
      <c r="A20" s="128"/>
      <c r="B20" s="128"/>
      <c r="C20" s="128"/>
      <c r="D20" s="160" t="s">
        <v>338</v>
      </c>
      <c r="E20" s="187">
        <f>SUM(E21)</f>
        <v>5</v>
      </c>
      <c r="F20" s="74">
        <f aca="true" t="shared" si="10" ref="F20:AW20">SUM(F21)</f>
        <v>0</v>
      </c>
      <c r="G20" s="74">
        <f t="shared" si="10"/>
        <v>0</v>
      </c>
      <c r="H20" s="74">
        <f t="shared" si="10"/>
        <v>0</v>
      </c>
      <c r="I20" s="74">
        <f t="shared" si="10"/>
        <v>0</v>
      </c>
      <c r="J20" s="74">
        <f t="shared" si="10"/>
        <v>0</v>
      </c>
      <c r="K20" s="74">
        <f t="shared" si="10"/>
        <v>0</v>
      </c>
      <c r="L20" s="74">
        <f t="shared" si="10"/>
        <v>0</v>
      </c>
      <c r="M20" s="74">
        <f t="shared" si="10"/>
        <v>0</v>
      </c>
      <c r="N20" s="74">
        <f t="shared" si="10"/>
        <v>0</v>
      </c>
      <c r="O20" s="74">
        <f t="shared" si="10"/>
        <v>0</v>
      </c>
      <c r="P20" s="74">
        <f t="shared" si="10"/>
        <v>0</v>
      </c>
      <c r="Q20" s="74">
        <f t="shared" si="10"/>
        <v>0</v>
      </c>
      <c r="R20" s="74">
        <f t="shared" si="10"/>
        <v>0</v>
      </c>
      <c r="S20" s="74">
        <f t="shared" si="10"/>
        <v>0</v>
      </c>
      <c r="T20" s="74">
        <f t="shared" si="10"/>
        <v>5</v>
      </c>
      <c r="U20" s="74">
        <f t="shared" si="10"/>
        <v>0</v>
      </c>
      <c r="V20" s="74">
        <f t="shared" si="10"/>
        <v>0</v>
      </c>
      <c r="W20" s="74">
        <f t="shared" si="10"/>
        <v>0</v>
      </c>
      <c r="X20" s="74">
        <f t="shared" si="10"/>
        <v>0</v>
      </c>
      <c r="Y20" s="74">
        <f t="shared" si="10"/>
        <v>0</v>
      </c>
      <c r="Z20" s="74">
        <f t="shared" si="10"/>
        <v>0</v>
      </c>
      <c r="AA20" s="74">
        <f t="shared" si="10"/>
        <v>0</v>
      </c>
      <c r="AB20" s="74">
        <f t="shared" si="10"/>
        <v>0</v>
      </c>
      <c r="AC20" s="74">
        <f t="shared" si="10"/>
        <v>0</v>
      </c>
      <c r="AD20" s="74">
        <f t="shared" si="10"/>
        <v>0</v>
      </c>
      <c r="AE20" s="74">
        <f t="shared" si="10"/>
        <v>0</v>
      </c>
      <c r="AF20" s="74">
        <f t="shared" si="10"/>
        <v>0</v>
      </c>
      <c r="AG20" s="74">
        <f t="shared" si="10"/>
        <v>0</v>
      </c>
      <c r="AH20" s="74">
        <f t="shared" si="10"/>
        <v>0</v>
      </c>
      <c r="AI20" s="74">
        <f t="shared" si="10"/>
        <v>0</v>
      </c>
      <c r="AJ20" s="74">
        <f t="shared" si="10"/>
        <v>0</v>
      </c>
      <c r="AK20" s="74">
        <f t="shared" si="10"/>
        <v>0</v>
      </c>
      <c r="AL20" s="74">
        <f t="shared" si="10"/>
        <v>0</v>
      </c>
      <c r="AM20" s="74">
        <f t="shared" si="10"/>
        <v>0</v>
      </c>
      <c r="AN20" s="74">
        <f t="shared" si="10"/>
        <v>0</v>
      </c>
      <c r="AO20" s="74">
        <f t="shared" si="10"/>
        <v>0</v>
      </c>
      <c r="AP20" s="74">
        <f t="shared" si="10"/>
        <v>0</v>
      </c>
      <c r="AQ20" s="74">
        <f t="shared" si="10"/>
        <v>0</v>
      </c>
      <c r="AR20" s="74">
        <f t="shared" si="10"/>
        <v>0</v>
      </c>
      <c r="AS20" s="74">
        <f t="shared" si="10"/>
        <v>0</v>
      </c>
      <c r="AT20" s="74">
        <f t="shared" si="10"/>
        <v>0</v>
      </c>
      <c r="AU20" s="74">
        <f t="shared" si="10"/>
        <v>5</v>
      </c>
      <c r="AV20" s="74">
        <f t="shared" si="10"/>
        <v>0</v>
      </c>
      <c r="AW20" s="74">
        <f t="shared" si="10"/>
        <v>0</v>
      </c>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row>
    <row r="21" spans="1:113" ht="19.5" customHeight="1">
      <c r="A21" s="128" t="s">
        <v>227</v>
      </c>
      <c r="B21" s="128" t="s">
        <v>234</v>
      </c>
      <c r="C21" s="128" t="s">
        <v>228</v>
      </c>
      <c r="D21" s="160" t="s">
        <v>331</v>
      </c>
      <c r="E21" s="187">
        <f t="shared" si="8"/>
        <v>5</v>
      </c>
      <c r="F21" s="74">
        <f t="shared" si="5"/>
        <v>0</v>
      </c>
      <c r="G21" s="74"/>
      <c r="H21" s="74"/>
      <c r="I21" s="74"/>
      <c r="J21" s="74"/>
      <c r="K21" s="74"/>
      <c r="L21" s="74"/>
      <c r="M21" s="74"/>
      <c r="N21" s="74"/>
      <c r="O21" s="75"/>
      <c r="P21" s="75"/>
      <c r="Q21" s="75"/>
      <c r="R21" s="75"/>
      <c r="S21" s="75"/>
      <c r="T21" s="75">
        <f t="shared" si="7"/>
        <v>5</v>
      </c>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v>5</v>
      </c>
      <c r="AV21" s="75">
        <f t="shared" si="6"/>
        <v>0</v>
      </c>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row>
    <row r="22" spans="1:113" ht="19.5" customHeight="1">
      <c r="A22" s="128"/>
      <c r="B22" s="128"/>
      <c r="C22" s="128"/>
      <c r="D22" s="157" t="s">
        <v>324</v>
      </c>
      <c r="E22" s="187">
        <f>SUM(E23)</f>
        <v>4.25</v>
      </c>
      <c r="F22" s="74">
        <f aca="true" t="shared" si="11" ref="F22:X22">SUM(F23)</f>
        <v>0</v>
      </c>
      <c r="G22" s="74">
        <f t="shared" si="11"/>
        <v>0</v>
      </c>
      <c r="H22" s="74">
        <f t="shared" si="11"/>
        <v>0</v>
      </c>
      <c r="I22" s="74">
        <f t="shared" si="11"/>
        <v>0</v>
      </c>
      <c r="J22" s="74">
        <f t="shared" si="11"/>
        <v>0</v>
      </c>
      <c r="K22" s="74">
        <f t="shared" si="11"/>
        <v>0</v>
      </c>
      <c r="L22" s="74">
        <f t="shared" si="11"/>
        <v>0</v>
      </c>
      <c r="M22" s="74">
        <f t="shared" si="11"/>
        <v>0</v>
      </c>
      <c r="N22" s="74">
        <f t="shared" si="11"/>
        <v>0</v>
      </c>
      <c r="O22" s="74">
        <f t="shared" si="11"/>
        <v>0</v>
      </c>
      <c r="P22" s="74">
        <f t="shared" si="11"/>
        <v>0</v>
      </c>
      <c r="Q22" s="74">
        <f t="shared" si="11"/>
        <v>0</v>
      </c>
      <c r="R22" s="74">
        <f t="shared" si="11"/>
        <v>0</v>
      </c>
      <c r="S22" s="74">
        <f t="shared" si="11"/>
        <v>0</v>
      </c>
      <c r="T22" s="74">
        <f t="shared" si="11"/>
        <v>4.25</v>
      </c>
      <c r="U22" s="74">
        <f t="shared" si="11"/>
        <v>0</v>
      </c>
      <c r="V22" s="74">
        <f t="shared" si="11"/>
        <v>0</v>
      </c>
      <c r="W22" s="74">
        <f t="shared" si="11"/>
        <v>0</v>
      </c>
      <c r="X22" s="74">
        <f t="shared" si="11"/>
        <v>0</v>
      </c>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row>
    <row r="23" spans="1:113" ht="19.5" customHeight="1">
      <c r="A23" s="128"/>
      <c r="B23" s="128"/>
      <c r="C23" s="128"/>
      <c r="D23" s="157" t="s">
        <v>339</v>
      </c>
      <c r="E23" s="187">
        <f>SUM(E24)</f>
        <v>4.25</v>
      </c>
      <c r="F23" s="74">
        <f aca="true" t="shared" si="12" ref="F23:AC23">SUM(F24)</f>
        <v>0</v>
      </c>
      <c r="G23" s="74">
        <f t="shared" si="12"/>
        <v>0</v>
      </c>
      <c r="H23" s="74">
        <f t="shared" si="12"/>
        <v>0</v>
      </c>
      <c r="I23" s="74">
        <f t="shared" si="12"/>
        <v>0</v>
      </c>
      <c r="J23" s="74">
        <f t="shared" si="12"/>
        <v>0</v>
      </c>
      <c r="K23" s="74">
        <f t="shared" si="12"/>
        <v>0</v>
      </c>
      <c r="L23" s="74">
        <f t="shared" si="12"/>
        <v>0</v>
      </c>
      <c r="M23" s="74">
        <f t="shared" si="12"/>
        <v>0</v>
      </c>
      <c r="N23" s="74">
        <f t="shared" si="12"/>
        <v>0</v>
      </c>
      <c r="O23" s="74">
        <f t="shared" si="12"/>
        <v>0</v>
      </c>
      <c r="P23" s="74">
        <f t="shared" si="12"/>
        <v>0</v>
      </c>
      <c r="Q23" s="74">
        <f t="shared" si="12"/>
        <v>0</v>
      </c>
      <c r="R23" s="74">
        <f t="shared" si="12"/>
        <v>0</v>
      </c>
      <c r="S23" s="74">
        <f t="shared" si="12"/>
        <v>0</v>
      </c>
      <c r="T23" s="74">
        <f t="shared" si="12"/>
        <v>4.25</v>
      </c>
      <c r="U23" s="74">
        <f t="shared" si="12"/>
        <v>0</v>
      </c>
      <c r="V23" s="74">
        <f t="shared" si="12"/>
        <v>0</v>
      </c>
      <c r="W23" s="74">
        <f t="shared" si="12"/>
        <v>0</v>
      </c>
      <c r="X23" s="74">
        <f t="shared" si="12"/>
        <v>0</v>
      </c>
      <c r="Y23" s="74">
        <f t="shared" si="12"/>
        <v>0</v>
      </c>
      <c r="Z23" s="74">
        <f t="shared" si="12"/>
        <v>0</v>
      </c>
      <c r="AA23" s="74">
        <f t="shared" si="12"/>
        <v>0</v>
      </c>
      <c r="AB23" s="74">
        <f t="shared" si="12"/>
        <v>0</v>
      </c>
      <c r="AC23" s="74">
        <f t="shared" si="12"/>
        <v>0</v>
      </c>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row>
    <row r="24" spans="1:113" ht="19.5" customHeight="1">
      <c r="A24" s="128" t="s">
        <v>235</v>
      </c>
      <c r="B24" s="128" t="s">
        <v>236</v>
      </c>
      <c r="C24" s="128" t="s">
        <v>230</v>
      </c>
      <c r="D24" s="155" t="s">
        <v>340</v>
      </c>
      <c r="E24" s="187">
        <f t="shared" si="8"/>
        <v>4.25</v>
      </c>
      <c r="F24" s="74">
        <f t="shared" si="5"/>
        <v>0</v>
      </c>
      <c r="G24" s="74"/>
      <c r="H24" s="74"/>
      <c r="I24" s="74"/>
      <c r="J24" s="74"/>
      <c r="K24" s="74"/>
      <c r="L24" s="74"/>
      <c r="M24" s="74"/>
      <c r="N24" s="74"/>
      <c r="O24" s="75"/>
      <c r="P24" s="75"/>
      <c r="Q24" s="75"/>
      <c r="R24" s="75"/>
      <c r="S24" s="75"/>
      <c r="T24" s="75">
        <f t="shared" si="7"/>
        <v>4.25</v>
      </c>
      <c r="U24" s="75"/>
      <c r="V24" s="75"/>
      <c r="W24" s="75"/>
      <c r="X24" s="75"/>
      <c r="Y24" s="75"/>
      <c r="Z24" s="75"/>
      <c r="AA24" s="75"/>
      <c r="AB24" s="75"/>
      <c r="AC24" s="75"/>
      <c r="AD24" s="75"/>
      <c r="AE24" s="75"/>
      <c r="AF24" s="75"/>
      <c r="AG24" s="75"/>
      <c r="AH24" s="75"/>
      <c r="AI24" s="75">
        <v>4.25</v>
      </c>
      <c r="AJ24" s="75"/>
      <c r="AK24" s="75"/>
      <c r="AL24" s="75"/>
      <c r="AM24" s="75"/>
      <c r="AN24" s="75"/>
      <c r="AO24" s="75"/>
      <c r="AP24" s="75"/>
      <c r="AQ24" s="75"/>
      <c r="AR24" s="75"/>
      <c r="AS24" s="75"/>
      <c r="AT24" s="75"/>
      <c r="AU24" s="75"/>
      <c r="AV24" s="75">
        <f t="shared" si="6"/>
        <v>0</v>
      </c>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row>
    <row r="25" spans="1:113" ht="19.5" customHeight="1">
      <c r="A25" s="128"/>
      <c r="B25" s="128"/>
      <c r="C25" s="128"/>
      <c r="D25" s="155" t="s">
        <v>325</v>
      </c>
      <c r="E25" s="187">
        <f>E26+E30+E34+E36</f>
        <v>247.72000000000003</v>
      </c>
      <c r="F25" s="74">
        <f aca="true" t="shared" si="13" ref="F25:BQ25">F26+F30+F34+F36</f>
        <v>59.31</v>
      </c>
      <c r="G25" s="74">
        <f t="shared" si="13"/>
        <v>0</v>
      </c>
      <c r="H25" s="74">
        <f t="shared" si="13"/>
        <v>0</v>
      </c>
      <c r="I25" s="74">
        <f t="shared" si="13"/>
        <v>0</v>
      </c>
      <c r="J25" s="74">
        <f t="shared" si="13"/>
        <v>0</v>
      </c>
      <c r="K25" s="74">
        <f t="shared" si="13"/>
        <v>0</v>
      </c>
      <c r="L25" s="74">
        <f t="shared" si="13"/>
        <v>59.31</v>
      </c>
      <c r="M25" s="74">
        <f t="shared" si="13"/>
        <v>0</v>
      </c>
      <c r="N25" s="74">
        <f t="shared" si="13"/>
        <v>0</v>
      </c>
      <c r="O25" s="74">
        <f t="shared" si="13"/>
        <v>0</v>
      </c>
      <c r="P25" s="74">
        <f t="shared" si="13"/>
        <v>0</v>
      </c>
      <c r="Q25" s="74">
        <f t="shared" si="13"/>
        <v>0</v>
      </c>
      <c r="R25" s="74">
        <f t="shared" si="13"/>
        <v>0</v>
      </c>
      <c r="S25" s="74">
        <f t="shared" si="13"/>
        <v>0</v>
      </c>
      <c r="T25" s="74">
        <f t="shared" si="13"/>
        <v>5.04</v>
      </c>
      <c r="U25" s="74">
        <f t="shared" si="13"/>
        <v>0</v>
      </c>
      <c r="V25" s="74">
        <f t="shared" si="13"/>
        <v>0</v>
      </c>
      <c r="W25" s="74">
        <f t="shared" si="13"/>
        <v>0</v>
      </c>
      <c r="X25" s="74">
        <f t="shared" si="13"/>
        <v>0</v>
      </c>
      <c r="Y25" s="74">
        <f t="shared" si="13"/>
        <v>0</v>
      </c>
      <c r="Z25" s="74">
        <f t="shared" si="13"/>
        <v>0</v>
      </c>
      <c r="AA25" s="74">
        <f t="shared" si="13"/>
        <v>0</v>
      </c>
      <c r="AB25" s="74">
        <f t="shared" si="13"/>
        <v>0</v>
      </c>
      <c r="AC25" s="74">
        <f t="shared" si="13"/>
        <v>0</v>
      </c>
      <c r="AD25" s="74">
        <f t="shared" si="13"/>
        <v>0</v>
      </c>
      <c r="AE25" s="74">
        <f t="shared" si="13"/>
        <v>0</v>
      </c>
      <c r="AF25" s="74">
        <f t="shared" si="13"/>
        <v>0</v>
      </c>
      <c r="AG25" s="74">
        <f t="shared" si="13"/>
        <v>0</v>
      </c>
      <c r="AH25" s="74">
        <f t="shared" si="13"/>
        <v>0</v>
      </c>
      <c r="AI25" s="74">
        <f t="shared" si="13"/>
        <v>0</v>
      </c>
      <c r="AJ25" s="74">
        <f t="shared" si="13"/>
        <v>0</v>
      </c>
      <c r="AK25" s="74">
        <f t="shared" si="13"/>
        <v>0</v>
      </c>
      <c r="AL25" s="74">
        <f t="shared" si="13"/>
        <v>0</v>
      </c>
      <c r="AM25" s="74">
        <f t="shared" si="13"/>
        <v>0</v>
      </c>
      <c r="AN25" s="74">
        <f t="shared" si="13"/>
        <v>0</v>
      </c>
      <c r="AO25" s="74">
        <f t="shared" si="13"/>
        <v>0</v>
      </c>
      <c r="AP25" s="74">
        <f t="shared" si="13"/>
        <v>0</v>
      </c>
      <c r="AQ25" s="74">
        <f t="shared" si="13"/>
        <v>4.12</v>
      </c>
      <c r="AR25" s="74">
        <f t="shared" si="13"/>
        <v>0</v>
      </c>
      <c r="AS25" s="74">
        <f t="shared" si="13"/>
        <v>0</v>
      </c>
      <c r="AT25" s="74">
        <f t="shared" si="13"/>
        <v>0</v>
      </c>
      <c r="AU25" s="74">
        <f t="shared" si="13"/>
        <v>0.9199999999999999</v>
      </c>
      <c r="AV25" s="74">
        <f t="shared" si="13"/>
        <v>177.13</v>
      </c>
      <c r="AW25" s="74">
        <f t="shared" si="13"/>
        <v>0</v>
      </c>
      <c r="AX25" s="74">
        <f t="shared" si="13"/>
        <v>1.14</v>
      </c>
      <c r="AY25" s="74">
        <f t="shared" si="13"/>
        <v>0</v>
      </c>
      <c r="AZ25" s="74">
        <f t="shared" si="13"/>
        <v>13.92</v>
      </c>
      <c r="BA25" s="74">
        <f t="shared" si="13"/>
        <v>127.27</v>
      </c>
      <c r="BB25" s="74">
        <f t="shared" si="13"/>
        <v>34.8</v>
      </c>
      <c r="BC25" s="74">
        <f t="shared" si="13"/>
        <v>0</v>
      </c>
      <c r="BD25" s="74">
        <f t="shared" si="13"/>
        <v>0</v>
      </c>
      <c r="BE25" s="74">
        <f t="shared" si="13"/>
        <v>0</v>
      </c>
      <c r="BF25" s="74">
        <f t="shared" si="13"/>
        <v>0</v>
      </c>
      <c r="BG25" s="74">
        <f t="shared" si="13"/>
        <v>0</v>
      </c>
      <c r="BH25" s="74">
        <f t="shared" si="13"/>
        <v>0</v>
      </c>
      <c r="BI25" s="74">
        <f t="shared" si="13"/>
        <v>0</v>
      </c>
      <c r="BJ25" s="74">
        <f t="shared" si="13"/>
        <v>0</v>
      </c>
      <c r="BK25" s="74">
        <f t="shared" si="13"/>
        <v>0</v>
      </c>
      <c r="BL25" s="74">
        <f t="shared" si="13"/>
        <v>0</v>
      </c>
      <c r="BM25" s="74">
        <f t="shared" si="13"/>
        <v>0</v>
      </c>
      <c r="BN25" s="74">
        <f t="shared" si="13"/>
        <v>0</v>
      </c>
      <c r="BO25" s="74">
        <f t="shared" si="13"/>
        <v>0</v>
      </c>
      <c r="BP25" s="74">
        <f t="shared" si="13"/>
        <v>0</v>
      </c>
      <c r="BQ25" s="74">
        <f t="shared" si="13"/>
        <v>0</v>
      </c>
      <c r="BR25" s="74">
        <f aca="true" t="shared" si="14" ref="BR25:CE25">BR26+BR30+BR34+BR36</f>
        <v>0</v>
      </c>
      <c r="BS25" s="74">
        <f t="shared" si="14"/>
        <v>0</v>
      </c>
      <c r="BT25" s="74">
        <f t="shared" si="14"/>
        <v>0</v>
      </c>
      <c r="BU25" s="74">
        <f t="shared" si="14"/>
        <v>0</v>
      </c>
      <c r="BV25" s="74">
        <f t="shared" si="14"/>
        <v>0</v>
      </c>
      <c r="BW25" s="74">
        <f t="shared" si="14"/>
        <v>0</v>
      </c>
      <c r="BX25" s="74">
        <f t="shared" si="14"/>
        <v>0</v>
      </c>
      <c r="BY25" s="74">
        <f t="shared" si="14"/>
        <v>0</v>
      </c>
      <c r="BZ25" s="74">
        <f t="shared" si="14"/>
        <v>0</v>
      </c>
      <c r="CA25" s="74">
        <f t="shared" si="14"/>
        <v>0</v>
      </c>
      <c r="CB25" s="74">
        <f t="shared" si="14"/>
        <v>0</v>
      </c>
      <c r="CC25" s="74">
        <f t="shared" si="14"/>
        <v>0</v>
      </c>
      <c r="CD25" s="74">
        <f t="shared" si="14"/>
        <v>0</v>
      </c>
      <c r="CE25" s="74">
        <f t="shared" si="14"/>
        <v>0</v>
      </c>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row>
    <row r="26" spans="1:113" ht="19.5" customHeight="1">
      <c r="A26" s="128"/>
      <c r="B26" s="128"/>
      <c r="C26" s="128"/>
      <c r="D26" s="155" t="s">
        <v>341</v>
      </c>
      <c r="E26" s="187">
        <f>SUM(E27:E29)</f>
        <v>101.66</v>
      </c>
      <c r="F26" s="74">
        <f aca="true" t="shared" si="15" ref="F26:BQ26">SUM(F27:F29)</f>
        <v>59.31</v>
      </c>
      <c r="G26" s="74">
        <f t="shared" si="15"/>
        <v>0</v>
      </c>
      <c r="H26" s="74">
        <f t="shared" si="15"/>
        <v>0</v>
      </c>
      <c r="I26" s="74">
        <f t="shared" si="15"/>
        <v>0</v>
      </c>
      <c r="J26" s="74">
        <f t="shared" si="15"/>
        <v>0</v>
      </c>
      <c r="K26" s="74">
        <f t="shared" si="15"/>
        <v>0</v>
      </c>
      <c r="L26" s="74">
        <f t="shared" si="15"/>
        <v>59.31</v>
      </c>
      <c r="M26" s="74">
        <f t="shared" si="15"/>
        <v>0</v>
      </c>
      <c r="N26" s="74">
        <f t="shared" si="15"/>
        <v>0</v>
      </c>
      <c r="O26" s="74">
        <f t="shared" si="15"/>
        <v>0</v>
      </c>
      <c r="P26" s="74">
        <f t="shared" si="15"/>
        <v>0</v>
      </c>
      <c r="Q26" s="74">
        <f t="shared" si="15"/>
        <v>0</v>
      </c>
      <c r="R26" s="74">
        <f t="shared" si="15"/>
        <v>0</v>
      </c>
      <c r="S26" s="74">
        <f t="shared" si="15"/>
        <v>0</v>
      </c>
      <c r="T26" s="74">
        <f t="shared" si="15"/>
        <v>5.04</v>
      </c>
      <c r="U26" s="74">
        <f t="shared" si="15"/>
        <v>0</v>
      </c>
      <c r="V26" s="74">
        <f t="shared" si="15"/>
        <v>0</v>
      </c>
      <c r="W26" s="74">
        <f t="shared" si="15"/>
        <v>0</v>
      </c>
      <c r="X26" s="74">
        <f t="shared" si="15"/>
        <v>0</v>
      </c>
      <c r="Y26" s="74">
        <f t="shared" si="15"/>
        <v>0</v>
      </c>
      <c r="Z26" s="74">
        <f t="shared" si="15"/>
        <v>0</v>
      </c>
      <c r="AA26" s="74">
        <f t="shared" si="15"/>
        <v>0</v>
      </c>
      <c r="AB26" s="74">
        <f t="shared" si="15"/>
        <v>0</v>
      </c>
      <c r="AC26" s="74">
        <f t="shared" si="15"/>
        <v>0</v>
      </c>
      <c r="AD26" s="74">
        <f t="shared" si="15"/>
        <v>0</v>
      </c>
      <c r="AE26" s="74">
        <f t="shared" si="15"/>
        <v>0</v>
      </c>
      <c r="AF26" s="74">
        <f t="shared" si="15"/>
        <v>0</v>
      </c>
      <c r="AG26" s="74">
        <f t="shared" si="15"/>
        <v>0</v>
      </c>
      <c r="AH26" s="74">
        <f t="shared" si="15"/>
        <v>0</v>
      </c>
      <c r="AI26" s="74">
        <f t="shared" si="15"/>
        <v>0</v>
      </c>
      <c r="AJ26" s="74">
        <f t="shared" si="15"/>
        <v>0</v>
      </c>
      <c r="AK26" s="74">
        <f t="shared" si="15"/>
        <v>0</v>
      </c>
      <c r="AL26" s="74">
        <f t="shared" si="15"/>
        <v>0</v>
      </c>
      <c r="AM26" s="74">
        <f t="shared" si="15"/>
        <v>0</v>
      </c>
      <c r="AN26" s="74">
        <f t="shared" si="15"/>
        <v>0</v>
      </c>
      <c r="AO26" s="74">
        <f t="shared" si="15"/>
        <v>0</v>
      </c>
      <c r="AP26" s="74">
        <f t="shared" si="15"/>
        <v>0</v>
      </c>
      <c r="AQ26" s="74">
        <f t="shared" si="15"/>
        <v>4.12</v>
      </c>
      <c r="AR26" s="74">
        <f t="shared" si="15"/>
        <v>0</v>
      </c>
      <c r="AS26" s="74">
        <f t="shared" si="15"/>
        <v>0</v>
      </c>
      <c r="AT26" s="74">
        <f t="shared" si="15"/>
        <v>0</v>
      </c>
      <c r="AU26" s="74">
        <f t="shared" si="15"/>
        <v>0.9199999999999999</v>
      </c>
      <c r="AV26" s="74">
        <f t="shared" si="15"/>
        <v>37.31</v>
      </c>
      <c r="AW26" s="74">
        <f t="shared" si="15"/>
        <v>0</v>
      </c>
      <c r="AX26" s="74">
        <f t="shared" si="15"/>
        <v>1.14</v>
      </c>
      <c r="AY26" s="74">
        <f t="shared" si="15"/>
        <v>0</v>
      </c>
      <c r="AZ26" s="74">
        <f t="shared" si="15"/>
        <v>0</v>
      </c>
      <c r="BA26" s="74">
        <f t="shared" si="15"/>
        <v>36.17</v>
      </c>
      <c r="BB26" s="74">
        <f t="shared" si="15"/>
        <v>0</v>
      </c>
      <c r="BC26" s="74">
        <f t="shared" si="15"/>
        <v>0</v>
      </c>
      <c r="BD26" s="74">
        <f t="shared" si="15"/>
        <v>0</v>
      </c>
      <c r="BE26" s="74">
        <f t="shared" si="15"/>
        <v>0</v>
      </c>
      <c r="BF26" s="74">
        <f t="shared" si="15"/>
        <v>0</v>
      </c>
      <c r="BG26" s="74">
        <f t="shared" si="15"/>
        <v>0</v>
      </c>
      <c r="BH26" s="74">
        <f t="shared" si="15"/>
        <v>0</v>
      </c>
      <c r="BI26" s="74">
        <f t="shared" si="15"/>
        <v>0</v>
      </c>
      <c r="BJ26" s="74">
        <f t="shared" si="15"/>
        <v>0</v>
      </c>
      <c r="BK26" s="74">
        <f t="shared" si="15"/>
        <v>0</v>
      </c>
      <c r="BL26" s="74">
        <f t="shared" si="15"/>
        <v>0</v>
      </c>
      <c r="BM26" s="74">
        <f t="shared" si="15"/>
        <v>0</v>
      </c>
      <c r="BN26" s="74">
        <f t="shared" si="15"/>
        <v>0</v>
      </c>
      <c r="BO26" s="74">
        <f t="shared" si="15"/>
        <v>0</v>
      </c>
      <c r="BP26" s="74">
        <f t="shared" si="15"/>
        <v>0</v>
      </c>
      <c r="BQ26" s="74">
        <f t="shared" si="15"/>
        <v>0</v>
      </c>
      <c r="BR26" s="74">
        <f aca="true" t="shared" si="16" ref="BR26:DE26">SUM(BR27:BR29)</f>
        <v>0</v>
      </c>
      <c r="BS26" s="74">
        <f t="shared" si="16"/>
        <v>0</v>
      </c>
      <c r="BT26" s="74">
        <f t="shared" si="16"/>
        <v>0</v>
      </c>
      <c r="BU26" s="74">
        <f t="shared" si="16"/>
        <v>0</v>
      </c>
      <c r="BV26" s="74">
        <f t="shared" si="16"/>
        <v>0</v>
      </c>
      <c r="BW26" s="74">
        <f t="shared" si="16"/>
        <v>0</v>
      </c>
      <c r="BX26" s="74">
        <f t="shared" si="16"/>
        <v>0</v>
      </c>
      <c r="BY26" s="74">
        <f t="shared" si="16"/>
        <v>0</v>
      </c>
      <c r="BZ26" s="74">
        <f t="shared" si="16"/>
        <v>0</v>
      </c>
      <c r="CA26" s="74">
        <f t="shared" si="16"/>
        <v>0</v>
      </c>
      <c r="CB26" s="74">
        <f t="shared" si="16"/>
        <v>0</v>
      </c>
      <c r="CC26" s="74">
        <f t="shared" si="16"/>
        <v>0</v>
      </c>
      <c r="CD26" s="74">
        <f t="shared" si="16"/>
        <v>0</v>
      </c>
      <c r="CE26" s="74">
        <f t="shared" si="16"/>
        <v>0</v>
      </c>
      <c r="CF26" s="74">
        <f t="shared" si="16"/>
        <v>0</v>
      </c>
      <c r="CG26" s="74">
        <f t="shared" si="16"/>
        <v>0</v>
      </c>
      <c r="CH26" s="74">
        <f t="shared" si="16"/>
        <v>0</v>
      </c>
      <c r="CI26" s="74">
        <f t="shared" si="16"/>
        <v>0</v>
      </c>
      <c r="CJ26" s="74">
        <f t="shared" si="16"/>
        <v>0</v>
      </c>
      <c r="CK26" s="74">
        <f t="shared" si="16"/>
        <v>0</v>
      </c>
      <c r="CL26" s="74">
        <f t="shared" si="16"/>
        <v>0</v>
      </c>
      <c r="CM26" s="74">
        <f t="shared" si="16"/>
        <v>0</v>
      </c>
      <c r="CN26" s="74">
        <f t="shared" si="16"/>
        <v>0</v>
      </c>
      <c r="CO26" s="74">
        <f t="shared" si="16"/>
        <v>0</v>
      </c>
      <c r="CP26" s="74">
        <f t="shared" si="16"/>
        <v>0</v>
      </c>
      <c r="CQ26" s="74">
        <f t="shared" si="16"/>
        <v>0</v>
      </c>
      <c r="CR26" s="74">
        <f t="shared" si="16"/>
        <v>0</v>
      </c>
      <c r="CS26" s="74">
        <f t="shared" si="16"/>
        <v>0</v>
      </c>
      <c r="CT26" s="74">
        <f t="shared" si="16"/>
        <v>0</v>
      </c>
      <c r="CU26" s="74">
        <f t="shared" si="16"/>
        <v>0</v>
      </c>
      <c r="CV26" s="74">
        <f t="shared" si="16"/>
        <v>0</v>
      </c>
      <c r="CW26" s="74">
        <f t="shared" si="16"/>
        <v>0</v>
      </c>
      <c r="CX26" s="74">
        <f t="shared" si="16"/>
        <v>0</v>
      </c>
      <c r="CY26" s="74">
        <f t="shared" si="16"/>
        <v>0</v>
      </c>
      <c r="CZ26" s="74">
        <f t="shared" si="16"/>
        <v>0</v>
      </c>
      <c r="DA26" s="74">
        <f t="shared" si="16"/>
        <v>0</v>
      </c>
      <c r="DB26" s="74">
        <f t="shared" si="16"/>
        <v>0</v>
      </c>
      <c r="DC26" s="74">
        <f t="shared" si="16"/>
        <v>0</v>
      </c>
      <c r="DD26" s="74">
        <f t="shared" si="16"/>
        <v>0</v>
      </c>
      <c r="DE26" s="74">
        <f t="shared" si="16"/>
        <v>0</v>
      </c>
      <c r="DF26" s="75"/>
      <c r="DG26" s="75"/>
      <c r="DH26" s="75"/>
      <c r="DI26" s="75"/>
    </row>
    <row r="27" spans="1:113" ht="19.5" customHeight="1">
      <c r="A27" s="128" t="s">
        <v>238</v>
      </c>
      <c r="B27" s="128" t="s">
        <v>239</v>
      </c>
      <c r="C27" s="128" t="s">
        <v>224</v>
      </c>
      <c r="D27" s="156" t="s">
        <v>342</v>
      </c>
      <c r="E27" s="187">
        <f t="shared" si="8"/>
        <v>41.31</v>
      </c>
      <c r="F27" s="74">
        <f t="shared" si="5"/>
        <v>0</v>
      </c>
      <c r="G27" s="74"/>
      <c r="H27" s="74"/>
      <c r="I27" s="74"/>
      <c r="J27" s="74"/>
      <c r="K27" s="74"/>
      <c r="L27" s="74"/>
      <c r="M27" s="74"/>
      <c r="N27" s="74"/>
      <c r="O27" s="75"/>
      <c r="P27" s="75"/>
      <c r="Q27" s="75"/>
      <c r="R27" s="75"/>
      <c r="S27" s="75"/>
      <c r="T27" s="75">
        <f t="shared" si="7"/>
        <v>4</v>
      </c>
      <c r="U27" s="75"/>
      <c r="V27" s="75"/>
      <c r="W27" s="75"/>
      <c r="X27" s="75"/>
      <c r="Y27" s="75"/>
      <c r="Z27" s="75"/>
      <c r="AA27" s="75"/>
      <c r="AB27" s="75"/>
      <c r="AC27" s="75"/>
      <c r="AD27" s="75"/>
      <c r="AE27" s="75"/>
      <c r="AF27" s="75"/>
      <c r="AG27" s="75"/>
      <c r="AH27" s="75"/>
      <c r="AI27" s="75"/>
      <c r="AJ27" s="75"/>
      <c r="AK27" s="75"/>
      <c r="AL27" s="75"/>
      <c r="AM27" s="75"/>
      <c r="AN27" s="75"/>
      <c r="AO27" s="75"/>
      <c r="AP27" s="75"/>
      <c r="AQ27" s="75">
        <v>3.3</v>
      </c>
      <c r="AR27" s="75"/>
      <c r="AS27" s="75"/>
      <c r="AT27" s="75"/>
      <c r="AU27" s="75">
        <v>0.7</v>
      </c>
      <c r="AV27" s="75">
        <f t="shared" si="6"/>
        <v>37.31</v>
      </c>
      <c r="AW27" s="75"/>
      <c r="AX27" s="75">
        <v>1.14</v>
      </c>
      <c r="AY27" s="75"/>
      <c r="AZ27" s="75"/>
      <c r="BA27" s="75">
        <v>36.17</v>
      </c>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row>
    <row r="28" spans="1:113" ht="19.5" customHeight="1">
      <c r="A28" s="128" t="s">
        <v>238</v>
      </c>
      <c r="B28" s="128" t="s">
        <v>239</v>
      </c>
      <c r="C28" s="128" t="s">
        <v>228</v>
      </c>
      <c r="D28" s="156" t="s">
        <v>343</v>
      </c>
      <c r="E28" s="187">
        <f t="shared" si="8"/>
        <v>1.04</v>
      </c>
      <c r="F28" s="74">
        <f t="shared" si="5"/>
        <v>0</v>
      </c>
      <c r="G28" s="74"/>
      <c r="H28" s="74"/>
      <c r="I28" s="74"/>
      <c r="J28" s="74"/>
      <c r="K28" s="74"/>
      <c r="L28" s="74"/>
      <c r="M28" s="74"/>
      <c r="N28" s="74"/>
      <c r="O28" s="75"/>
      <c r="P28" s="75"/>
      <c r="Q28" s="75"/>
      <c r="R28" s="75"/>
      <c r="S28" s="75"/>
      <c r="T28" s="75">
        <f t="shared" si="7"/>
        <v>1.04</v>
      </c>
      <c r="U28" s="75"/>
      <c r="V28" s="75"/>
      <c r="W28" s="75"/>
      <c r="X28" s="75"/>
      <c r="Y28" s="75"/>
      <c r="Z28" s="75"/>
      <c r="AA28" s="75"/>
      <c r="AB28" s="75"/>
      <c r="AC28" s="75"/>
      <c r="AD28" s="75"/>
      <c r="AE28" s="75"/>
      <c r="AF28" s="75"/>
      <c r="AG28" s="75"/>
      <c r="AH28" s="75"/>
      <c r="AI28" s="75"/>
      <c r="AJ28" s="75"/>
      <c r="AK28" s="75"/>
      <c r="AL28" s="75"/>
      <c r="AM28" s="75"/>
      <c r="AN28" s="75"/>
      <c r="AO28" s="75"/>
      <c r="AP28" s="75"/>
      <c r="AQ28" s="75">
        <v>0.82</v>
      </c>
      <c r="AR28" s="75"/>
      <c r="AS28" s="75"/>
      <c r="AT28" s="75"/>
      <c r="AU28" s="75">
        <v>0.22</v>
      </c>
      <c r="AV28" s="75">
        <f t="shared" si="6"/>
        <v>0</v>
      </c>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row>
    <row r="29" spans="1:113" ht="19.5" customHeight="1">
      <c r="A29" s="128" t="s">
        <v>238</v>
      </c>
      <c r="B29" s="128" t="s">
        <v>239</v>
      </c>
      <c r="C29" s="128" t="s">
        <v>239</v>
      </c>
      <c r="D29" s="158" t="s">
        <v>344</v>
      </c>
      <c r="E29" s="187">
        <f t="shared" si="8"/>
        <v>59.31</v>
      </c>
      <c r="F29" s="74">
        <f t="shared" si="5"/>
        <v>59.31</v>
      </c>
      <c r="G29" s="74"/>
      <c r="H29" s="74"/>
      <c r="I29" s="74"/>
      <c r="J29" s="74"/>
      <c r="K29" s="74"/>
      <c r="L29" s="74">
        <v>59.31</v>
      </c>
      <c r="M29" s="74"/>
      <c r="N29" s="74"/>
      <c r="O29" s="75"/>
      <c r="P29" s="75"/>
      <c r="Q29" s="75"/>
      <c r="R29" s="75"/>
      <c r="S29" s="75"/>
      <c r="T29" s="75">
        <f t="shared" si="7"/>
        <v>0</v>
      </c>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f t="shared" si="6"/>
        <v>0</v>
      </c>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row>
    <row r="30" spans="1:113" ht="19.5" customHeight="1">
      <c r="A30" s="128"/>
      <c r="B30" s="128"/>
      <c r="C30" s="128"/>
      <c r="D30" s="158" t="s">
        <v>345</v>
      </c>
      <c r="E30" s="187">
        <f>SUM(E31:E33)</f>
        <v>105.02000000000001</v>
      </c>
      <c r="F30" s="74">
        <f aca="true" t="shared" si="17" ref="F30:BQ30">SUM(F31:F33)</f>
        <v>0</v>
      </c>
      <c r="G30" s="74">
        <f t="shared" si="17"/>
        <v>0</v>
      </c>
      <c r="H30" s="74">
        <f t="shared" si="17"/>
        <v>0</v>
      </c>
      <c r="I30" s="74">
        <f t="shared" si="17"/>
        <v>0</v>
      </c>
      <c r="J30" s="74">
        <f t="shared" si="17"/>
        <v>0</v>
      </c>
      <c r="K30" s="74">
        <f t="shared" si="17"/>
        <v>0</v>
      </c>
      <c r="L30" s="74">
        <f t="shared" si="17"/>
        <v>0</v>
      </c>
      <c r="M30" s="74">
        <f t="shared" si="17"/>
        <v>0</v>
      </c>
      <c r="N30" s="74">
        <f t="shared" si="17"/>
        <v>0</v>
      </c>
      <c r="O30" s="74">
        <f t="shared" si="17"/>
        <v>0</v>
      </c>
      <c r="P30" s="74">
        <f t="shared" si="17"/>
        <v>0</v>
      </c>
      <c r="Q30" s="74">
        <f t="shared" si="17"/>
        <v>0</v>
      </c>
      <c r="R30" s="74">
        <f t="shared" si="17"/>
        <v>0</v>
      </c>
      <c r="S30" s="74">
        <f t="shared" si="17"/>
        <v>0</v>
      </c>
      <c r="T30" s="74">
        <f t="shared" si="17"/>
        <v>0</v>
      </c>
      <c r="U30" s="74">
        <f t="shared" si="17"/>
        <v>0</v>
      </c>
      <c r="V30" s="74">
        <f t="shared" si="17"/>
        <v>0</v>
      </c>
      <c r="W30" s="74">
        <f t="shared" si="17"/>
        <v>0</v>
      </c>
      <c r="X30" s="74">
        <f t="shared" si="17"/>
        <v>0</v>
      </c>
      <c r="Y30" s="74">
        <f t="shared" si="17"/>
        <v>0</v>
      </c>
      <c r="Z30" s="74">
        <f t="shared" si="17"/>
        <v>0</v>
      </c>
      <c r="AA30" s="74">
        <f t="shared" si="17"/>
        <v>0</v>
      </c>
      <c r="AB30" s="74">
        <f t="shared" si="17"/>
        <v>0</v>
      </c>
      <c r="AC30" s="74">
        <f t="shared" si="17"/>
        <v>0</v>
      </c>
      <c r="AD30" s="74">
        <f t="shared" si="17"/>
        <v>0</v>
      </c>
      <c r="AE30" s="74">
        <f t="shared" si="17"/>
        <v>0</v>
      </c>
      <c r="AF30" s="74">
        <f t="shared" si="17"/>
        <v>0</v>
      </c>
      <c r="AG30" s="74">
        <f t="shared" si="17"/>
        <v>0</v>
      </c>
      <c r="AH30" s="74">
        <f t="shared" si="17"/>
        <v>0</v>
      </c>
      <c r="AI30" s="74">
        <f t="shared" si="17"/>
        <v>0</v>
      </c>
      <c r="AJ30" s="74">
        <f t="shared" si="17"/>
        <v>0</v>
      </c>
      <c r="AK30" s="74">
        <f t="shared" si="17"/>
        <v>0</v>
      </c>
      <c r="AL30" s="74">
        <f t="shared" si="17"/>
        <v>0</v>
      </c>
      <c r="AM30" s="74">
        <f t="shared" si="17"/>
        <v>0</v>
      </c>
      <c r="AN30" s="74">
        <f t="shared" si="17"/>
        <v>0</v>
      </c>
      <c r="AO30" s="74">
        <f t="shared" si="17"/>
        <v>0</v>
      </c>
      <c r="AP30" s="74">
        <f t="shared" si="17"/>
        <v>0</v>
      </c>
      <c r="AQ30" s="74">
        <f t="shared" si="17"/>
        <v>0</v>
      </c>
      <c r="AR30" s="74">
        <f t="shared" si="17"/>
        <v>0</v>
      </c>
      <c r="AS30" s="74">
        <f t="shared" si="17"/>
        <v>0</v>
      </c>
      <c r="AT30" s="74">
        <f t="shared" si="17"/>
        <v>0</v>
      </c>
      <c r="AU30" s="74">
        <f t="shared" si="17"/>
        <v>0</v>
      </c>
      <c r="AV30" s="74">
        <f t="shared" si="17"/>
        <v>105.02000000000001</v>
      </c>
      <c r="AW30" s="74">
        <f t="shared" si="17"/>
        <v>0</v>
      </c>
      <c r="AX30" s="74">
        <f t="shared" si="17"/>
        <v>0</v>
      </c>
      <c r="AY30" s="74">
        <f t="shared" si="17"/>
        <v>0</v>
      </c>
      <c r="AZ30" s="74">
        <f t="shared" si="17"/>
        <v>13.92</v>
      </c>
      <c r="BA30" s="74">
        <f t="shared" si="17"/>
        <v>91.1</v>
      </c>
      <c r="BB30" s="74">
        <f t="shared" si="17"/>
        <v>0</v>
      </c>
      <c r="BC30" s="74">
        <f t="shared" si="17"/>
        <v>0</v>
      </c>
      <c r="BD30" s="74">
        <f t="shared" si="17"/>
        <v>0</v>
      </c>
      <c r="BE30" s="74">
        <f t="shared" si="17"/>
        <v>0</v>
      </c>
      <c r="BF30" s="74">
        <f t="shared" si="17"/>
        <v>0</v>
      </c>
      <c r="BG30" s="74">
        <f t="shared" si="17"/>
        <v>0</v>
      </c>
      <c r="BH30" s="74">
        <f t="shared" si="17"/>
        <v>0</v>
      </c>
      <c r="BI30" s="74">
        <f t="shared" si="17"/>
        <v>0</v>
      </c>
      <c r="BJ30" s="74">
        <f t="shared" si="17"/>
        <v>0</v>
      </c>
      <c r="BK30" s="74">
        <f t="shared" si="17"/>
        <v>0</v>
      </c>
      <c r="BL30" s="74">
        <f t="shared" si="17"/>
        <v>0</v>
      </c>
      <c r="BM30" s="74">
        <f t="shared" si="17"/>
        <v>0</v>
      </c>
      <c r="BN30" s="74">
        <f t="shared" si="17"/>
        <v>0</v>
      </c>
      <c r="BO30" s="74">
        <f t="shared" si="17"/>
        <v>0</v>
      </c>
      <c r="BP30" s="74">
        <f t="shared" si="17"/>
        <v>0</v>
      </c>
      <c r="BQ30" s="74">
        <f t="shared" si="17"/>
        <v>0</v>
      </c>
      <c r="BR30" s="74">
        <f aca="true" t="shared" si="18" ref="BR30:CO30">SUM(BR31:BR33)</f>
        <v>0</v>
      </c>
      <c r="BS30" s="74">
        <f t="shared" si="18"/>
        <v>0</v>
      </c>
      <c r="BT30" s="74">
        <f t="shared" si="18"/>
        <v>0</v>
      </c>
      <c r="BU30" s="74">
        <f t="shared" si="18"/>
        <v>0</v>
      </c>
      <c r="BV30" s="74">
        <f t="shared" si="18"/>
        <v>0</v>
      </c>
      <c r="BW30" s="74">
        <f t="shared" si="18"/>
        <v>0</v>
      </c>
      <c r="BX30" s="74">
        <f t="shared" si="18"/>
        <v>0</v>
      </c>
      <c r="BY30" s="74">
        <f t="shared" si="18"/>
        <v>0</v>
      </c>
      <c r="BZ30" s="74">
        <f t="shared" si="18"/>
        <v>0</v>
      </c>
      <c r="CA30" s="74">
        <f t="shared" si="18"/>
        <v>0</v>
      </c>
      <c r="CB30" s="74">
        <f t="shared" si="18"/>
        <v>0</v>
      </c>
      <c r="CC30" s="74">
        <f t="shared" si="18"/>
        <v>0</v>
      </c>
      <c r="CD30" s="74">
        <f t="shared" si="18"/>
        <v>0</v>
      </c>
      <c r="CE30" s="74">
        <f t="shared" si="18"/>
        <v>0</v>
      </c>
      <c r="CF30" s="74">
        <f t="shared" si="18"/>
        <v>0</v>
      </c>
      <c r="CG30" s="74">
        <f t="shared" si="18"/>
        <v>0</v>
      </c>
      <c r="CH30" s="74">
        <f t="shared" si="18"/>
        <v>0</v>
      </c>
      <c r="CI30" s="74">
        <f t="shared" si="18"/>
        <v>0</v>
      </c>
      <c r="CJ30" s="74">
        <f t="shared" si="18"/>
        <v>0</v>
      </c>
      <c r="CK30" s="74">
        <f t="shared" si="18"/>
        <v>0</v>
      </c>
      <c r="CL30" s="74">
        <f t="shared" si="18"/>
        <v>0</v>
      </c>
      <c r="CM30" s="74">
        <f t="shared" si="18"/>
        <v>0</v>
      </c>
      <c r="CN30" s="74">
        <f t="shared" si="18"/>
        <v>0</v>
      </c>
      <c r="CO30" s="74">
        <f t="shared" si="18"/>
        <v>0</v>
      </c>
      <c r="CP30" s="75"/>
      <c r="CQ30" s="75"/>
      <c r="CR30" s="75"/>
      <c r="CS30" s="75"/>
      <c r="CT30" s="75"/>
      <c r="CU30" s="75"/>
      <c r="CV30" s="75"/>
      <c r="CW30" s="75"/>
      <c r="CX30" s="75"/>
      <c r="CY30" s="75"/>
      <c r="CZ30" s="75"/>
      <c r="DA30" s="75"/>
      <c r="DB30" s="75"/>
      <c r="DC30" s="75"/>
      <c r="DD30" s="75"/>
      <c r="DE30" s="75"/>
      <c r="DF30" s="75"/>
      <c r="DG30" s="75"/>
      <c r="DH30" s="75"/>
      <c r="DI30" s="75"/>
    </row>
    <row r="31" spans="1:113" ht="19.5" customHeight="1">
      <c r="A31" s="128" t="s">
        <v>238</v>
      </c>
      <c r="B31" s="128" t="s">
        <v>236</v>
      </c>
      <c r="C31" s="128" t="s">
        <v>224</v>
      </c>
      <c r="D31" s="156" t="s">
        <v>346</v>
      </c>
      <c r="E31" s="187">
        <f t="shared" si="8"/>
        <v>13.92</v>
      </c>
      <c r="F31" s="74">
        <f t="shared" si="5"/>
        <v>0</v>
      </c>
      <c r="G31" s="74"/>
      <c r="H31" s="74"/>
      <c r="I31" s="74"/>
      <c r="J31" s="74"/>
      <c r="K31" s="74"/>
      <c r="L31" s="74"/>
      <c r="M31" s="74"/>
      <c r="N31" s="74"/>
      <c r="O31" s="75"/>
      <c r="P31" s="75"/>
      <c r="Q31" s="75"/>
      <c r="R31" s="75"/>
      <c r="S31" s="75"/>
      <c r="T31" s="75">
        <f t="shared" si="7"/>
        <v>0</v>
      </c>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f t="shared" si="6"/>
        <v>13.92</v>
      </c>
      <c r="AW31" s="75"/>
      <c r="AX31" s="75"/>
      <c r="AY31" s="75"/>
      <c r="AZ31" s="75">
        <v>13.92</v>
      </c>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row>
    <row r="32" spans="1:113" ht="19.5" customHeight="1">
      <c r="A32" s="128" t="s">
        <v>238</v>
      </c>
      <c r="B32" s="128" t="s">
        <v>236</v>
      </c>
      <c r="C32" s="128" t="s">
        <v>230</v>
      </c>
      <c r="D32" s="156" t="s">
        <v>347</v>
      </c>
      <c r="E32" s="187">
        <f t="shared" si="8"/>
        <v>52.34</v>
      </c>
      <c r="F32" s="74">
        <f t="shared" si="5"/>
        <v>0</v>
      </c>
      <c r="G32" s="74"/>
      <c r="H32" s="74"/>
      <c r="I32" s="74"/>
      <c r="J32" s="74"/>
      <c r="K32" s="74"/>
      <c r="L32" s="74"/>
      <c r="M32" s="74"/>
      <c r="N32" s="74"/>
      <c r="O32" s="75"/>
      <c r="P32" s="75"/>
      <c r="Q32" s="75"/>
      <c r="R32" s="75"/>
      <c r="S32" s="75"/>
      <c r="T32" s="75">
        <f t="shared" si="7"/>
        <v>0</v>
      </c>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f t="shared" si="6"/>
        <v>52.34</v>
      </c>
      <c r="AW32" s="75"/>
      <c r="AX32" s="75"/>
      <c r="AY32" s="75"/>
      <c r="AZ32" s="75"/>
      <c r="BA32" s="75">
        <v>52.34</v>
      </c>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row>
    <row r="33" spans="1:113" ht="19.5" customHeight="1">
      <c r="A33" s="128" t="s">
        <v>238</v>
      </c>
      <c r="B33" s="128" t="s">
        <v>236</v>
      </c>
      <c r="C33" s="128" t="s">
        <v>245</v>
      </c>
      <c r="D33" s="156" t="s">
        <v>348</v>
      </c>
      <c r="E33" s="187">
        <f t="shared" si="8"/>
        <v>38.76</v>
      </c>
      <c r="F33" s="74">
        <f t="shared" si="5"/>
        <v>0</v>
      </c>
      <c r="G33" s="74"/>
      <c r="H33" s="74"/>
      <c r="I33" s="74"/>
      <c r="J33" s="74"/>
      <c r="K33" s="74"/>
      <c r="L33" s="74"/>
      <c r="M33" s="74"/>
      <c r="N33" s="74"/>
      <c r="O33" s="75"/>
      <c r="P33" s="75"/>
      <c r="Q33" s="75"/>
      <c r="R33" s="75"/>
      <c r="S33" s="75"/>
      <c r="T33" s="75">
        <f t="shared" si="7"/>
        <v>0</v>
      </c>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f t="shared" si="6"/>
        <v>38.76</v>
      </c>
      <c r="AW33" s="75"/>
      <c r="AX33" s="75"/>
      <c r="AY33" s="75"/>
      <c r="AZ33" s="75"/>
      <c r="BA33" s="75">
        <v>38.76</v>
      </c>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row>
    <row r="34" spans="1:113" ht="19.5" customHeight="1">
      <c r="A34" s="128"/>
      <c r="B34" s="128"/>
      <c r="C34" s="128"/>
      <c r="D34" s="156" t="s">
        <v>349</v>
      </c>
      <c r="E34" s="187">
        <f>SUM(E35)</f>
        <v>34.8</v>
      </c>
      <c r="F34" s="74">
        <f aca="true" t="shared" si="19" ref="F34:BG34">SUM(F35)</f>
        <v>0</v>
      </c>
      <c r="G34" s="74">
        <f t="shared" si="19"/>
        <v>0</v>
      </c>
      <c r="H34" s="74">
        <f t="shared" si="19"/>
        <v>0</v>
      </c>
      <c r="I34" s="74">
        <f t="shared" si="19"/>
        <v>0</v>
      </c>
      <c r="J34" s="74">
        <f t="shared" si="19"/>
        <v>0</v>
      </c>
      <c r="K34" s="74">
        <f t="shared" si="19"/>
        <v>0</v>
      </c>
      <c r="L34" s="74">
        <f t="shared" si="19"/>
        <v>0</v>
      </c>
      <c r="M34" s="74">
        <f t="shared" si="19"/>
        <v>0</v>
      </c>
      <c r="N34" s="74">
        <f t="shared" si="19"/>
        <v>0</v>
      </c>
      <c r="O34" s="74">
        <f t="shared" si="19"/>
        <v>0</v>
      </c>
      <c r="P34" s="74">
        <f t="shared" si="19"/>
        <v>0</v>
      </c>
      <c r="Q34" s="74">
        <f t="shared" si="19"/>
        <v>0</v>
      </c>
      <c r="R34" s="74">
        <f t="shared" si="19"/>
        <v>0</v>
      </c>
      <c r="S34" s="74">
        <f t="shared" si="19"/>
        <v>0</v>
      </c>
      <c r="T34" s="74">
        <f t="shared" si="19"/>
        <v>0</v>
      </c>
      <c r="U34" s="74">
        <f t="shared" si="19"/>
        <v>0</v>
      </c>
      <c r="V34" s="74">
        <f t="shared" si="19"/>
        <v>0</v>
      </c>
      <c r="W34" s="74">
        <f t="shared" si="19"/>
        <v>0</v>
      </c>
      <c r="X34" s="74">
        <f t="shared" si="19"/>
        <v>0</v>
      </c>
      <c r="Y34" s="74">
        <f t="shared" si="19"/>
        <v>0</v>
      </c>
      <c r="Z34" s="74">
        <f t="shared" si="19"/>
        <v>0</v>
      </c>
      <c r="AA34" s="74">
        <f t="shared" si="19"/>
        <v>0</v>
      </c>
      <c r="AB34" s="74">
        <f t="shared" si="19"/>
        <v>0</v>
      </c>
      <c r="AC34" s="74">
        <f t="shared" si="19"/>
        <v>0</v>
      </c>
      <c r="AD34" s="74">
        <f t="shared" si="19"/>
        <v>0</v>
      </c>
      <c r="AE34" s="74">
        <f t="shared" si="19"/>
        <v>0</v>
      </c>
      <c r="AF34" s="74">
        <f t="shared" si="19"/>
        <v>0</v>
      </c>
      <c r="AG34" s="74">
        <f t="shared" si="19"/>
        <v>0</v>
      </c>
      <c r="AH34" s="74">
        <f t="shared" si="19"/>
        <v>0</v>
      </c>
      <c r="AI34" s="74">
        <f t="shared" si="19"/>
        <v>0</v>
      </c>
      <c r="AJ34" s="74">
        <f t="shared" si="19"/>
        <v>0</v>
      </c>
      <c r="AK34" s="74">
        <f t="shared" si="19"/>
        <v>0</v>
      </c>
      <c r="AL34" s="74">
        <f t="shared" si="19"/>
        <v>0</v>
      </c>
      <c r="AM34" s="74">
        <f t="shared" si="19"/>
        <v>0</v>
      </c>
      <c r="AN34" s="74">
        <f t="shared" si="19"/>
        <v>0</v>
      </c>
      <c r="AO34" s="74">
        <f t="shared" si="19"/>
        <v>0</v>
      </c>
      <c r="AP34" s="74">
        <f t="shared" si="19"/>
        <v>0</v>
      </c>
      <c r="AQ34" s="74">
        <f t="shared" si="19"/>
        <v>0</v>
      </c>
      <c r="AR34" s="74">
        <f t="shared" si="19"/>
        <v>0</v>
      </c>
      <c r="AS34" s="74">
        <f t="shared" si="19"/>
        <v>0</v>
      </c>
      <c r="AT34" s="74">
        <f t="shared" si="19"/>
        <v>0</v>
      </c>
      <c r="AU34" s="74">
        <f t="shared" si="19"/>
        <v>0</v>
      </c>
      <c r="AV34" s="74">
        <f t="shared" si="19"/>
        <v>34.8</v>
      </c>
      <c r="AW34" s="74">
        <f t="shared" si="19"/>
        <v>0</v>
      </c>
      <c r="AX34" s="74">
        <f t="shared" si="19"/>
        <v>0</v>
      </c>
      <c r="AY34" s="74">
        <f t="shared" si="19"/>
        <v>0</v>
      </c>
      <c r="AZ34" s="74">
        <f t="shared" si="19"/>
        <v>0</v>
      </c>
      <c r="BA34" s="74">
        <f t="shared" si="19"/>
        <v>0</v>
      </c>
      <c r="BB34" s="74">
        <f t="shared" si="19"/>
        <v>34.8</v>
      </c>
      <c r="BC34" s="74">
        <f t="shared" si="19"/>
        <v>0</v>
      </c>
      <c r="BD34" s="74">
        <f t="shared" si="19"/>
        <v>0</v>
      </c>
      <c r="BE34" s="74">
        <f t="shared" si="19"/>
        <v>0</v>
      </c>
      <c r="BF34" s="74">
        <f t="shared" si="19"/>
        <v>0</v>
      </c>
      <c r="BG34" s="74">
        <f t="shared" si="19"/>
        <v>0</v>
      </c>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row>
    <row r="35" spans="1:113" ht="19.5" customHeight="1">
      <c r="A35" s="128" t="s">
        <v>238</v>
      </c>
      <c r="B35" s="128" t="s">
        <v>247</v>
      </c>
      <c r="C35" s="128" t="s">
        <v>228</v>
      </c>
      <c r="D35" s="159" t="s">
        <v>350</v>
      </c>
      <c r="E35" s="187">
        <f t="shared" si="8"/>
        <v>34.8</v>
      </c>
      <c r="F35" s="74">
        <f t="shared" si="5"/>
        <v>0</v>
      </c>
      <c r="G35" s="74"/>
      <c r="H35" s="74"/>
      <c r="I35" s="74"/>
      <c r="J35" s="74"/>
      <c r="K35" s="74"/>
      <c r="L35" s="74"/>
      <c r="M35" s="74"/>
      <c r="N35" s="74"/>
      <c r="O35" s="75"/>
      <c r="P35" s="75"/>
      <c r="Q35" s="75"/>
      <c r="R35" s="75"/>
      <c r="S35" s="75"/>
      <c r="T35" s="75">
        <f t="shared" si="7"/>
        <v>0</v>
      </c>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f t="shared" si="6"/>
        <v>34.8</v>
      </c>
      <c r="AW35" s="75"/>
      <c r="AX35" s="75"/>
      <c r="AY35" s="75"/>
      <c r="AZ35" s="75"/>
      <c r="BA35" s="75"/>
      <c r="BB35" s="75">
        <v>34.8</v>
      </c>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row>
    <row r="36" spans="1:113" ht="19.5" customHeight="1">
      <c r="A36" s="128"/>
      <c r="B36" s="128"/>
      <c r="C36" s="128"/>
      <c r="D36" s="159" t="s">
        <v>351</v>
      </c>
      <c r="E36" s="187">
        <f>SUM(E37)</f>
        <v>6.24</v>
      </c>
      <c r="F36" s="74"/>
      <c r="G36" s="74"/>
      <c r="H36" s="74"/>
      <c r="I36" s="74"/>
      <c r="J36" s="74"/>
      <c r="K36" s="74"/>
      <c r="L36" s="74"/>
      <c r="M36" s="74"/>
      <c r="N36" s="74"/>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row>
    <row r="37" spans="1:113" ht="19.5" customHeight="1">
      <c r="A37" s="128" t="s">
        <v>238</v>
      </c>
      <c r="B37" s="128" t="s">
        <v>249</v>
      </c>
      <c r="C37" s="128" t="s">
        <v>228</v>
      </c>
      <c r="D37" s="159" t="s">
        <v>352</v>
      </c>
      <c r="E37" s="187">
        <f t="shared" si="8"/>
        <v>6.24</v>
      </c>
      <c r="F37" s="74">
        <f t="shared" si="5"/>
        <v>0</v>
      </c>
      <c r="G37" s="74"/>
      <c r="H37" s="74"/>
      <c r="I37" s="74"/>
      <c r="J37" s="74"/>
      <c r="K37" s="74"/>
      <c r="L37" s="74"/>
      <c r="M37" s="74"/>
      <c r="N37" s="74"/>
      <c r="O37" s="75"/>
      <c r="P37" s="75"/>
      <c r="Q37" s="75"/>
      <c r="R37" s="75"/>
      <c r="S37" s="75"/>
      <c r="T37" s="75">
        <f t="shared" si="7"/>
        <v>0</v>
      </c>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f t="shared" si="6"/>
        <v>6.24</v>
      </c>
      <c r="AW37" s="75"/>
      <c r="AX37" s="75"/>
      <c r="AY37" s="75"/>
      <c r="AZ37" s="75"/>
      <c r="BA37" s="75"/>
      <c r="BB37" s="75">
        <v>6.24</v>
      </c>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row>
    <row r="38" spans="1:113" ht="19.5" customHeight="1">
      <c r="A38" s="128"/>
      <c r="B38" s="128"/>
      <c r="C38" s="128"/>
      <c r="D38" s="159" t="s">
        <v>326</v>
      </c>
      <c r="E38" s="187">
        <f>SUM(E39)</f>
        <v>19.75</v>
      </c>
      <c r="F38" s="74">
        <f aca="true" t="shared" si="20" ref="F38:O38">SUM(F39)</f>
        <v>19.75</v>
      </c>
      <c r="G38" s="74">
        <f t="shared" si="20"/>
        <v>0</v>
      </c>
      <c r="H38" s="74">
        <f t="shared" si="20"/>
        <v>0</v>
      </c>
      <c r="I38" s="74">
        <f t="shared" si="20"/>
        <v>0</v>
      </c>
      <c r="J38" s="74">
        <f t="shared" si="20"/>
        <v>0</v>
      </c>
      <c r="K38" s="74">
        <f t="shared" si="20"/>
        <v>0</v>
      </c>
      <c r="L38" s="74">
        <f t="shared" si="20"/>
        <v>0</v>
      </c>
      <c r="M38" s="74">
        <f t="shared" si="20"/>
        <v>0</v>
      </c>
      <c r="N38" s="74">
        <f t="shared" si="20"/>
        <v>19.75</v>
      </c>
      <c r="O38" s="74">
        <f t="shared" si="20"/>
        <v>0</v>
      </c>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row>
    <row r="39" spans="1:113" ht="19.5" customHeight="1">
      <c r="A39" s="128"/>
      <c r="B39" s="128"/>
      <c r="C39" s="128"/>
      <c r="D39" s="159" t="s">
        <v>353</v>
      </c>
      <c r="E39" s="187">
        <f>SUM(E40:E41)</f>
        <v>19.75</v>
      </c>
      <c r="F39" s="74">
        <f aca="true" t="shared" si="21" ref="F39:N39">SUM(F40:F41)</f>
        <v>19.75</v>
      </c>
      <c r="G39" s="74">
        <f t="shared" si="21"/>
        <v>0</v>
      </c>
      <c r="H39" s="74">
        <f t="shared" si="21"/>
        <v>0</v>
      </c>
      <c r="I39" s="74">
        <f t="shared" si="21"/>
        <v>0</v>
      </c>
      <c r="J39" s="74">
        <f t="shared" si="21"/>
        <v>0</v>
      </c>
      <c r="K39" s="74">
        <f t="shared" si="21"/>
        <v>0</v>
      </c>
      <c r="L39" s="74">
        <f t="shared" si="21"/>
        <v>0</v>
      </c>
      <c r="M39" s="74">
        <f t="shared" si="21"/>
        <v>0</v>
      </c>
      <c r="N39" s="74">
        <f t="shared" si="21"/>
        <v>19.75</v>
      </c>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row>
    <row r="40" spans="1:113" ht="19.5" customHeight="1">
      <c r="A40" s="128" t="s">
        <v>251</v>
      </c>
      <c r="B40" s="128" t="s">
        <v>233</v>
      </c>
      <c r="C40" s="128" t="s">
        <v>224</v>
      </c>
      <c r="D40" s="168" t="s">
        <v>354</v>
      </c>
      <c r="E40" s="187">
        <f t="shared" si="8"/>
        <v>10.95</v>
      </c>
      <c r="F40" s="74">
        <f t="shared" si="5"/>
        <v>10.95</v>
      </c>
      <c r="G40" s="74"/>
      <c r="H40" s="74"/>
      <c r="I40" s="74"/>
      <c r="J40" s="74"/>
      <c r="K40" s="74"/>
      <c r="L40" s="74"/>
      <c r="M40" s="74"/>
      <c r="N40" s="74">
        <v>10.95</v>
      </c>
      <c r="O40" s="75"/>
      <c r="P40" s="75"/>
      <c r="Q40" s="75"/>
      <c r="R40" s="75"/>
      <c r="S40" s="75"/>
      <c r="T40" s="75">
        <f t="shared" si="7"/>
        <v>0</v>
      </c>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f t="shared" si="6"/>
        <v>0</v>
      </c>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row>
    <row r="41" spans="1:113" ht="19.5" customHeight="1">
      <c r="A41" s="128" t="s">
        <v>251</v>
      </c>
      <c r="B41" s="128" t="s">
        <v>233</v>
      </c>
      <c r="C41" s="128" t="s">
        <v>228</v>
      </c>
      <c r="D41" s="156" t="s">
        <v>355</v>
      </c>
      <c r="E41" s="187">
        <f t="shared" si="8"/>
        <v>8.8</v>
      </c>
      <c r="F41" s="74">
        <f t="shared" si="5"/>
        <v>8.8</v>
      </c>
      <c r="G41" s="74"/>
      <c r="H41" s="74"/>
      <c r="I41" s="74"/>
      <c r="J41" s="74"/>
      <c r="K41" s="74"/>
      <c r="L41" s="74"/>
      <c r="M41" s="74"/>
      <c r="N41" s="74">
        <v>8.8</v>
      </c>
      <c r="O41" s="75"/>
      <c r="P41" s="75"/>
      <c r="Q41" s="75"/>
      <c r="R41" s="75"/>
      <c r="S41" s="75"/>
      <c r="T41" s="75">
        <f t="shared" si="7"/>
        <v>0</v>
      </c>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f t="shared" si="6"/>
        <v>0</v>
      </c>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row>
    <row r="42" spans="1:113" ht="19.5" customHeight="1">
      <c r="A42" s="128"/>
      <c r="B42" s="128"/>
      <c r="C42" s="128"/>
      <c r="D42" s="156" t="s">
        <v>327</v>
      </c>
      <c r="E42" s="187">
        <f>E43+E45</f>
        <v>27.72</v>
      </c>
      <c r="F42" s="74">
        <f aca="true" t="shared" si="22" ref="F42:BQ42">F43+F45</f>
        <v>0</v>
      </c>
      <c r="G42" s="74">
        <f t="shared" si="22"/>
        <v>0</v>
      </c>
      <c r="H42" s="74">
        <f t="shared" si="22"/>
        <v>0</v>
      </c>
      <c r="I42" s="74">
        <f t="shared" si="22"/>
        <v>0</v>
      </c>
      <c r="J42" s="74">
        <f t="shared" si="22"/>
        <v>0</v>
      </c>
      <c r="K42" s="74">
        <f t="shared" si="22"/>
        <v>0</v>
      </c>
      <c r="L42" s="74">
        <f t="shared" si="22"/>
        <v>0</v>
      </c>
      <c r="M42" s="74">
        <f t="shared" si="22"/>
        <v>0</v>
      </c>
      <c r="N42" s="74">
        <f t="shared" si="22"/>
        <v>0</v>
      </c>
      <c r="O42" s="74">
        <f t="shared" si="22"/>
        <v>0</v>
      </c>
      <c r="P42" s="74">
        <f t="shared" si="22"/>
        <v>0</v>
      </c>
      <c r="Q42" s="74">
        <f t="shared" si="22"/>
        <v>0</v>
      </c>
      <c r="R42" s="74">
        <f t="shared" si="22"/>
        <v>0</v>
      </c>
      <c r="S42" s="74">
        <f t="shared" si="22"/>
        <v>0</v>
      </c>
      <c r="T42" s="74">
        <f t="shared" si="22"/>
        <v>18</v>
      </c>
      <c r="U42" s="74">
        <f t="shared" si="22"/>
        <v>3</v>
      </c>
      <c r="V42" s="74">
        <f t="shared" si="22"/>
        <v>0</v>
      </c>
      <c r="W42" s="74">
        <f t="shared" si="22"/>
        <v>0</v>
      </c>
      <c r="X42" s="74">
        <f t="shared" si="22"/>
        <v>0</v>
      </c>
      <c r="Y42" s="74">
        <f t="shared" si="22"/>
        <v>0</v>
      </c>
      <c r="Z42" s="74">
        <f t="shared" si="22"/>
        <v>0</v>
      </c>
      <c r="AA42" s="74">
        <f t="shared" si="22"/>
        <v>0</v>
      </c>
      <c r="AB42" s="74">
        <f t="shared" si="22"/>
        <v>0</v>
      </c>
      <c r="AC42" s="74">
        <f t="shared" si="22"/>
        <v>0</v>
      </c>
      <c r="AD42" s="74">
        <f t="shared" si="22"/>
        <v>0</v>
      </c>
      <c r="AE42" s="74">
        <f t="shared" si="22"/>
        <v>0</v>
      </c>
      <c r="AF42" s="74">
        <f t="shared" si="22"/>
        <v>0</v>
      </c>
      <c r="AG42" s="74">
        <f t="shared" si="22"/>
        <v>0</v>
      </c>
      <c r="AH42" s="74">
        <f t="shared" si="22"/>
        <v>0</v>
      </c>
      <c r="AI42" s="74">
        <f t="shared" si="22"/>
        <v>0</v>
      </c>
      <c r="AJ42" s="74">
        <f t="shared" si="22"/>
        <v>0</v>
      </c>
      <c r="AK42" s="74">
        <f t="shared" si="22"/>
        <v>0</v>
      </c>
      <c r="AL42" s="74">
        <f t="shared" si="22"/>
        <v>0</v>
      </c>
      <c r="AM42" s="74">
        <f t="shared" si="22"/>
        <v>0</v>
      </c>
      <c r="AN42" s="74">
        <f t="shared" si="22"/>
        <v>0</v>
      </c>
      <c r="AO42" s="74">
        <f t="shared" si="22"/>
        <v>0</v>
      </c>
      <c r="AP42" s="74">
        <f t="shared" si="22"/>
        <v>0</v>
      </c>
      <c r="AQ42" s="74">
        <f t="shared" si="22"/>
        <v>0</v>
      </c>
      <c r="AR42" s="74">
        <f t="shared" si="22"/>
        <v>0</v>
      </c>
      <c r="AS42" s="74">
        <f t="shared" si="22"/>
        <v>0</v>
      </c>
      <c r="AT42" s="74">
        <f t="shared" si="22"/>
        <v>0</v>
      </c>
      <c r="AU42" s="74">
        <f t="shared" si="22"/>
        <v>15</v>
      </c>
      <c r="AV42" s="74">
        <f t="shared" si="22"/>
        <v>9.72</v>
      </c>
      <c r="AW42" s="74">
        <f t="shared" si="22"/>
        <v>0</v>
      </c>
      <c r="AX42" s="74">
        <f t="shared" si="22"/>
        <v>0</v>
      </c>
      <c r="AY42" s="74">
        <f t="shared" si="22"/>
        <v>0</v>
      </c>
      <c r="AZ42" s="74">
        <f t="shared" si="22"/>
        <v>0</v>
      </c>
      <c r="BA42" s="74">
        <f t="shared" si="22"/>
        <v>9.72</v>
      </c>
      <c r="BB42" s="74">
        <f t="shared" si="22"/>
        <v>0</v>
      </c>
      <c r="BC42" s="74">
        <f t="shared" si="22"/>
        <v>0</v>
      </c>
      <c r="BD42" s="74">
        <f t="shared" si="22"/>
        <v>0</v>
      </c>
      <c r="BE42" s="74">
        <f t="shared" si="22"/>
        <v>0</v>
      </c>
      <c r="BF42" s="74">
        <f t="shared" si="22"/>
        <v>0</v>
      </c>
      <c r="BG42" s="74">
        <f t="shared" si="22"/>
        <v>0</v>
      </c>
      <c r="BH42" s="74">
        <f t="shared" si="22"/>
        <v>0</v>
      </c>
      <c r="BI42" s="74">
        <f t="shared" si="22"/>
        <v>0</v>
      </c>
      <c r="BJ42" s="74">
        <f t="shared" si="22"/>
        <v>0</v>
      </c>
      <c r="BK42" s="74">
        <f t="shared" si="22"/>
        <v>0</v>
      </c>
      <c r="BL42" s="74">
        <f t="shared" si="22"/>
        <v>0</v>
      </c>
      <c r="BM42" s="74">
        <f t="shared" si="22"/>
        <v>0</v>
      </c>
      <c r="BN42" s="74">
        <f t="shared" si="22"/>
        <v>0</v>
      </c>
      <c r="BO42" s="74">
        <f t="shared" si="22"/>
        <v>0</v>
      </c>
      <c r="BP42" s="74">
        <f t="shared" si="22"/>
        <v>0</v>
      </c>
      <c r="BQ42" s="74">
        <f t="shared" si="22"/>
        <v>0</v>
      </c>
      <c r="BR42" s="74">
        <f aca="true" t="shared" si="23" ref="BR42:DI42">BR43+BR45</f>
        <v>0</v>
      </c>
      <c r="BS42" s="74">
        <f t="shared" si="23"/>
        <v>0</v>
      </c>
      <c r="BT42" s="74">
        <f t="shared" si="23"/>
        <v>0</v>
      </c>
      <c r="BU42" s="74">
        <f t="shared" si="23"/>
        <v>0</v>
      </c>
      <c r="BV42" s="74">
        <f t="shared" si="23"/>
        <v>0</v>
      </c>
      <c r="BW42" s="74">
        <f t="shared" si="23"/>
        <v>0</v>
      </c>
      <c r="BX42" s="74">
        <f t="shared" si="23"/>
        <v>0</v>
      </c>
      <c r="BY42" s="74">
        <f t="shared" si="23"/>
        <v>0</v>
      </c>
      <c r="BZ42" s="74">
        <f t="shared" si="23"/>
        <v>0</v>
      </c>
      <c r="CA42" s="74">
        <f t="shared" si="23"/>
        <v>0</v>
      </c>
      <c r="CB42" s="74">
        <f t="shared" si="23"/>
        <v>0</v>
      </c>
      <c r="CC42" s="74">
        <f t="shared" si="23"/>
        <v>0</v>
      </c>
      <c r="CD42" s="74">
        <f t="shared" si="23"/>
        <v>0</v>
      </c>
      <c r="CE42" s="74">
        <f t="shared" si="23"/>
        <v>0</v>
      </c>
      <c r="CF42" s="74">
        <f t="shared" si="23"/>
        <v>0</v>
      </c>
      <c r="CG42" s="74">
        <f t="shared" si="23"/>
        <v>0</v>
      </c>
      <c r="CH42" s="74">
        <f t="shared" si="23"/>
        <v>0</v>
      </c>
      <c r="CI42" s="74">
        <f t="shared" si="23"/>
        <v>0</v>
      </c>
      <c r="CJ42" s="74">
        <f t="shared" si="23"/>
        <v>0</v>
      </c>
      <c r="CK42" s="74">
        <f t="shared" si="23"/>
        <v>0</v>
      </c>
      <c r="CL42" s="74">
        <f t="shared" si="23"/>
        <v>0</v>
      </c>
      <c r="CM42" s="74">
        <f t="shared" si="23"/>
        <v>0</v>
      </c>
      <c r="CN42" s="74">
        <f t="shared" si="23"/>
        <v>0</v>
      </c>
      <c r="CO42" s="74">
        <f t="shared" si="23"/>
        <v>0</v>
      </c>
      <c r="CP42" s="74">
        <f t="shared" si="23"/>
        <v>0</v>
      </c>
      <c r="CQ42" s="74">
        <f t="shared" si="23"/>
        <v>0</v>
      </c>
      <c r="CR42" s="74">
        <f t="shared" si="23"/>
        <v>0</v>
      </c>
      <c r="CS42" s="74">
        <f t="shared" si="23"/>
        <v>0</v>
      </c>
      <c r="CT42" s="74">
        <f t="shared" si="23"/>
        <v>0</v>
      </c>
      <c r="CU42" s="74">
        <f t="shared" si="23"/>
        <v>0</v>
      </c>
      <c r="CV42" s="74">
        <f t="shared" si="23"/>
        <v>0</v>
      </c>
      <c r="CW42" s="74">
        <f t="shared" si="23"/>
        <v>0</v>
      </c>
      <c r="CX42" s="74">
        <f t="shared" si="23"/>
        <v>0</v>
      </c>
      <c r="CY42" s="74">
        <f t="shared" si="23"/>
        <v>0</v>
      </c>
      <c r="CZ42" s="74">
        <f t="shared" si="23"/>
        <v>0</v>
      </c>
      <c r="DA42" s="74">
        <f t="shared" si="23"/>
        <v>0</v>
      </c>
      <c r="DB42" s="74">
        <f t="shared" si="23"/>
        <v>0</v>
      </c>
      <c r="DC42" s="74">
        <f t="shared" si="23"/>
        <v>0</v>
      </c>
      <c r="DD42" s="74">
        <f t="shared" si="23"/>
        <v>0</v>
      </c>
      <c r="DE42" s="74">
        <f t="shared" si="23"/>
        <v>0</v>
      </c>
      <c r="DF42" s="74">
        <f t="shared" si="23"/>
        <v>0</v>
      </c>
      <c r="DG42" s="74">
        <f t="shared" si="23"/>
        <v>0</v>
      </c>
      <c r="DH42" s="74">
        <f t="shared" si="23"/>
        <v>0</v>
      </c>
      <c r="DI42" s="75">
        <f t="shared" si="23"/>
        <v>0</v>
      </c>
    </row>
    <row r="43" spans="1:113" ht="19.5" customHeight="1">
      <c r="A43" s="128"/>
      <c r="B43" s="128"/>
      <c r="C43" s="128"/>
      <c r="D43" s="156" t="s">
        <v>356</v>
      </c>
      <c r="E43" s="187">
        <f>SUM(E44)</f>
        <v>12.72</v>
      </c>
      <c r="F43" s="74">
        <f aca="true" t="shared" si="24" ref="F43:BG43">SUM(F44)</f>
        <v>0</v>
      </c>
      <c r="G43" s="74">
        <f t="shared" si="24"/>
        <v>0</v>
      </c>
      <c r="H43" s="74">
        <f t="shared" si="24"/>
        <v>0</v>
      </c>
      <c r="I43" s="74">
        <f t="shared" si="24"/>
        <v>0</v>
      </c>
      <c r="J43" s="74">
        <f t="shared" si="24"/>
        <v>0</v>
      </c>
      <c r="K43" s="74">
        <f t="shared" si="24"/>
        <v>0</v>
      </c>
      <c r="L43" s="74">
        <f t="shared" si="24"/>
        <v>0</v>
      </c>
      <c r="M43" s="74">
        <f t="shared" si="24"/>
        <v>0</v>
      </c>
      <c r="N43" s="74">
        <f t="shared" si="24"/>
        <v>0</v>
      </c>
      <c r="O43" s="74">
        <f t="shared" si="24"/>
        <v>0</v>
      </c>
      <c r="P43" s="74">
        <f t="shared" si="24"/>
        <v>0</v>
      </c>
      <c r="Q43" s="74">
        <f t="shared" si="24"/>
        <v>0</v>
      </c>
      <c r="R43" s="74">
        <f t="shared" si="24"/>
        <v>0</v>
      </c>
      <c r="S43" s="74">
        <f t="shared" si="24"/>
        <v>0</v>
      </c>
      <c r="T43" s="74">
        <f t="shared" si="24"/>
        <v>3</v>
      </c>
      <c r="U43" s="74">
        <f t="shared" si="24"/>
        <v>3</v>
      </c>
      <c r="V43" s="74">
        <f t="shared" si="24"/>
        <v>0</v>
      </c>
      <c r="W43" s="74">
        <f t="shared" si="24"/>
        <v>0</v>
      </c>
      <c r="X43" s="74">
        <f t="shared" si="24"/>
        <v>0</v>
      </c>
      <c r="Y43" s="74">
        <f t="shared" si="24"/>
        <v>0</v>
      </c>
      <c r="Z43" s="74">
        <f t="shared" si="24"/>
        <v>0</v>
      </c>
      <c r="AA43" s="74">
        <f t="shared" si="24"/>
        <v>0</v>
      </c>
      <c r="AB43" s="74">
        <f t="shared" si="24"/>
        <v>0</v>
      </c>
      <c r="AC43" s="74">
        <f t="shared" si="24"/>
        <v>0</v>
      </c>
      <c r="AD43" s="74">
        <f t="shared" si="24"/>
        <v>0</v>
      </c>
      <c r="AE43" s="74">
        <f t="shared" si="24"/>
        <v>0</v>
      </c>
      <c r="AF43" s="74">
        <f t="shared" si="24"/>
        <v>0</v>
      </c>
      <c r="AG43" s="74">
        <f t="shared" si="24"/>
        <v>0</v>
      </c>
      <c r="AH43" s="74">
        <f t="shared" si="24"/>
        <v>0</v>
      </c>
      <c r="AI43" s="74">
        <f t="shared" si="24"/>
        <v>0</v>
      </c>
      <c r="AJ43" s="74">
        <f t="shared" si="24"/>
        <v>0</v>
      </c>
      <c r="AK43" s="74">
        <f t="shared" si="24"/>
        <v>0</v>
      </c>
      <c r="AL43" s="74">
        <f t="shared" si="24"/>
        <v>0</v>
      </c>
      <c r="AM43" s="74">
        <f t="shared" si="24"/>
        <v>0</v>
      </c>
      <c r="AN43" s="74">
        <f t="shared" si="24"/>
        <v>0</v>
      </c>
      <c r="AO43" s="74">
        <f t="shared" si="24"/>
        <v>0</v>
      </c>
      <c r="AP43" s="74">
        <f t="shared" si="24"/>
        <v>0</v>
      </c>
      <c r="AQ43" s="74">
        <f t="shared" si="24"/>
        <v>0</v>
      </c>
      <c r="AR43" s="74">
        <f t="shared" si="24"/>
        <v>0</v>
      </c>
      <c r="AS43" s="74">
        <f t="shared" si="24"/>
        <v>0</v>
      </c>
      <c r="AT43" s="74">
        <f t="shared" si="24"/>
        <v>0</v>
      </c>
      <c r="AU43" s="74">
        <f t="shared" si="24"/>
        <v>0</v>
      </c>
      <c r="AV43" s="74">
        <f t="shared" si="24"/>
        <v>9.72</v>
      </c>
      <c r="AW43" s="74">
        <f t="shared" si="24"/>
        <v>0</v>
      </c>
      <c r="AX43" s="74">
        <f t="shared" si="24"/>
        <v>0</v>
      </c>
      <c r="AY43" s="74">
        <f t="shared" si="24"/>
        <v>0</v>
      </c>
      <c r="AZ43" s="74">
        <f t="shared" si="24"/>
        <v>0</v>
      </c>
      <c r="BA43" s="74">
        <f t="shared" si="24"/>
        <v>9.72</v>
      </c>
      <c r="BB43" s="74">
        <f t="shared" si="24"/>
        <v>0</v>
      </c>
      <c r="BC43" s="74">
        <f t="shared" si="24"/>
        <v>0</v>
      </c>
      <c r="BD43" s="74">
        <f t="shared" si="24"/>
        <v>0</v>
      </c>
      <c r="BE43" s="74">
        <f t="shared" si="24"/>
        <v>0</v>
      </c>
      <c r="BF43" s="74">
        <f t="shared" si="24"/>
        <v>0</v>
      </c>
      <c r="BG43" s="74">
        <f t="shared" si="24"/>
        <v>0</v>
      </c>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row>
    <row r="44" spans="1:113" ht="19.5" customHeight="1">
      <c r="A44" s="128" t="s">
        <v>255</v>
      </c>
      <c r="B44" s="128" t="s">
        <v>224</v>
      </c>
      <c r="C44" s="128" t="s">
        <v>231</v>
      </c>
      <c r="D44" s="159" t="s">
        <v>357</v>
      </c>
      <c r="E44" s="187">
        <f t="shared" si="8"/>
        <v>12.72</v>
      </c>
      <c r="F44" s="74">
        <f t="shared" si="5"/>
        <v>0</v>
      </c>
      <c r="G44" s="74"/>
      <c r="H44" s="74"/>
      <c r="I44" s="74"/>
      <c r="J44" s="74"/>
      <c r="K44" s="74"/>
      <c r="L44" s="74"/>
      <c r="M44" s="74"/>
      <c r="N44" s="74"/>
      <c r="O44" s="75"/>
      <c r="P44" s="75"/>
      <c r="Q44" s="75"/>
      <c r="R44" s="75"/>
      <c r="S44" s="75"/>
      <c r="T44" s="75">
        <f t="shared" si="7"/>
        <v>3</v>
      </c>
      <c r="U44" s="75">
        <v>3</v>
      </c>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f t="shared" si="6"/>
        <v>9.72</v>
      </c>
      <c r="AW44" s="75"/>
      <c r="AX44" s="75"/>
      <c r="AY44" s="75"/>
      <c r="AZ44" s="75"/>
      <c r="BA44" s="75">
        <v>9.72</v>
      </c>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row>
    <row r="45" spans="1:113" ht="19.5" customHeight="1">
      <c r="A45" s="128"/>
      <c r="B45" s="128"/>
      <c r="C45" s="128"/>
      <c r="D45" s="159" t="s">
        <v>358</v>
      </c>
      <c r="E45" s="187">
        <f>SUM(E46)</f>
        <v>15</v>
      </c>
      <c r="F45" s="74">
        <f aca="true" t="shared" si="25" ref="F45:BQ45">SUM(F46)</f>
        <v>0</v>
      </c>
      <c r="G45" s="74">
        <f t="shared" si="25"/>
        <v>0</v>
      </c>
      <c r="H45" s="74">
        <f t="shared" si="25"/>
        <v>0</v>
      </c>
      <c r="I45" s="74">
        <f t="shared" si="25"/>
        <v>0</v>
      </c>
      <c r="J45" s="74">
        <f t="shared" si="25"/>
        <v>0</v>
      </c>
      <c r="K45" s="74">
        <f t="shared" si="25"/>
        <v>0</v>
      </c>
      <c r="L45" s="74">
        <f t="shared" si="25"/>
        <v>0</v>
      </c>
      <c r="M45" s="74">
        <f t="shared" si="25"/>
        <v>0</v>
      </c>
      <c r="N45" s="74">
        <f t="shared" si="25"/>
        <v>0</v>
      </c>
      <c r="O45" s="74">
        <f t="shared" si="25"/>
        <v>0</v>
      </c>
      <c r="P45" s="74">
        <f t="shared" si="25"/>
        <v>0</v>
      </c>
      <c r="Q45" s="74">
        <f t="shared" si="25"/>
        <v>0</v>
      </c>
      <c r="R45" s="74">
        <f t="shared" si="25"/>
        <v>0</v>
      </c>
      <c r="S45" s="74">
        <f t="shared" si="25"/>
        <v>0</v>
      </c>
      <c r="T45" s="74">
        <f t="shared" si="25"/>
        <v>15</v>
      </c>
      <c r="U45" s="74">
        <f t="shared" si="25"/>
        <v>0</v>
      </c>
      <c r="V45" s="74">
        <f t="shared" si="25"/>
        <v>0</v>
      </c>
      <c r="W45" s="74">
        <f t="shared" si="25"/>
        <v>0</v>
      </c>
      <c r="X45" s="74">
        <f t="shared" si="25"/>
        <v>0</v>
      </c>
      <c r="Y45" s="74">
        <f t="shared" si="25"/>
        <v>0</v>
      </c>
      <c r="Z45" s="74">
        <f t="shared" si="25"/>
        <v>0</v>
      </c>
      <c r="AA45" s="74">
        <f t="shared" si="25"/>
        <v>0</v>
      </c>
      <c r="AB45" s="74">
        <f t="shared" si="25"/>
        <v>0</v>
      </c>
      <c r="AC45" s="74">
        <f t="shared" si="25"/>
        <v>0</v>
      </c>
      <c r="AD45" s="74">
        <f t="shared" si="25"/>
        <v>0</v>
      </c>
      <c r="AE45" s="74">
        <f t="shared" si="25"/>
        <v>0</v>
      </c>
      <c r="AF45" s="74">
        <f t="shared" si="25"/>
        <v>0</v>
      </c>
      <c r="AG45" s="74">
        <f t="shared" si="25"/>
        <v>0</v>
      </c>
      <c r="AH45" s="74">
        <f t="shared" si="25"/>
        <v>0</v>
      </c>
      <c r="AI45" s="74">
        <f t="shared" si="25"/>
        <v>0</v>
      </c>
      <c r="AJ45" s="74">
        <f t="shared" si="25"/>
        <v>0</v>
      </c>
      <c r="AK45" s="74">
        <f t="shared" si="25"/>
        <v>0</v>
      </c>
      <c r="AL45" s="74">
        <f t="shared" si="25"/>
        <v>0</v>
      </c>
      <c r="AM45" s="74">
        <f t="shared" si="25"/>
        <v>0</v>
      </c>
      <c r="AN45" s="74">
        <f t="shared" si="25"/>
        <v>0</v>
      </c>
      <c r="AO45" s="74">
        <f t="shared" si="25"/>
        <v>0</v>
      </c>
      <c r="AP45" s="74">
        <f t="shared" si="25"/>
        <v>0</v>
      </c>
      <c r="AQ45" s="74">
        <f t="shared" si="25"/>
        <v>0</v>
      </c>
      <c r="AR45" s="74">
        <f t="shared" si="25"/>
        <v>0</v>
      </c>
      <c r="AS45" s="74">
        <f t="shared" si="25"/>
        <v>0</v>
      </c>
      <c r="AT45" s="74">
        <f t="shared" si="25"/>
        <v>0</v>
      </c>
      <c r="AU45" s="74">
        <f t="shared" si="25"/>
        <v>15</v>
      </c>
      <c r="AV45" s="74">
        <f t="shared" si="25"/>
        <v>0</v>
      </c>
      <c r="AW45" s="74">
        <f t="shared" si="25"/>
        <v>0</v>
      </c>
      <c r="AX45" s="74">
        <f t="shared" si="25"/>
        <v>0</v>
      </c>
      <c r="AY45" s="74">
        <f t="shared" si="25"/>
        <v>0</v>
      </c>
      <c r="AZ45" s="74">
        <f t="shared" si="25"/>
        <v>0</v>
      </c>
      <c r="BA45" s="74">
        <f t="shared" si="25"/>
        <v>0</v>
      </c>
      <c r="BB45" s="74">
        <f t="shared" si="25"/>
        <v>0</v>
      </c>
      <c r="BC45" s="74">
        <f t="shared" si="25"/>
        <v>0</v>
      </c>
      <c r="BD45" s="74">
        <f t="shared" si="25"/>
        <v>0</v>
      </c>
      <c r="BE45" s="74">
        <f t="shared" si="25"/>
        <v>0</v>
      </c>
      <c r="BF45" s="74">
        <f t="shared" si="25"/>
        <v>0</v>
      </c>
      <c r="BG45" s="74">
        <f t="shared" si="25"/>
        <v>0</v>
      </c>
      <c r="BH45" s="74">
        <f t="shared" si="25"/>
        <v>0</v>
      </c>
      <c r="BI45" s="74">
        <f t="shared" si="25"/>
        <v>0</v>
      </c>
      <c r="BJ45" s="74">
        <f t="shared" si="25"/>
        <v>0</v>
      </c>
      <c r="BK45" s="74">
        <f t="shared" si="25"/>
        <v>0</v>
      </c>
      <c r="BL45" s="74">
        <f t="shared" si="25"/>
        <v>0</v>
      </c>
      <c r="BM45" s="74">
        <f t="shared" si="25"/>
        <v>0</v>
      </c>
      <c r="BN45" s="74">
        <f t="shared" si="25"/>
        <v>0</v>
      </c>
      <c r="BO45" s="74">
        <f t="shared" si="25"/>
        <v>0</v>
      </c>
      <c r="BP45" s="74">
        <f t="shared" si="25"/>
        <v>0</v>
      </c>
      <c r="BQ45" s="74">
        <f t="shared" si="25"/>
        <v>0</v>
      </c>
      <c r="BR45" s="74">
        <f aca="true" t="shared" si="26" ref="BR45:DA45">SUM(BR46)</f>
        <v>0</v>
      </c>
      <c r="BS45" s="74">
        <f t="shared" si="26"/>
        <v>0</v>
      </c>
      <c r="BT45" s="74">
        <f t="shared" si="26"/>
        <v>0</v>
      </c>
      <c r="BU45" s="74">
        <f t="shared" si="26"/>
        <v>0</v>
      </c>
      <c r="BV45" s="74">
        <f t="shared" si="26"/>
        <v>0</v>
      </c>
      <c r="BW45" s="74">
        <f t="shared" si="26"/>
        <v>0</v>
      </c>
      <c r="BX45" s="74">
        <f t="shared" si="26"/>
        <v>0</v>
      </c>
      <c r="BY45" s="74">
        <f t="shared" si="26"/>
        <v>0</v>
      </c>
      <c r="BZ45" s="74">
        <f t="shared" si="26"/>
        <v>0</v>
      </c>
      <c r="CA45" s="74">
        <f t="shared" si="26"/>
        <v>0</v>
      </c>
      <c r="CB45" s="74">
        <f t="shared" si="26"/>
        <v>0</v>
      </c>
      <c r="CC45" s="74">
        <f t="shared" si="26"/>
        <v>0</v>
      </c>
      <c r="CD45" s="74">
        <f t="shared" si="26"/>
        <v>0</v>
      </c>
      <c r="CE45" s="74">
        <f t="shared" si="26"/>
        <v>0</v>
      </c>
      <c r="CF45" s="74">
        <f t="shared" si="26"/>
        <v>0</v>
      </c>
      <c r="CG45" s="74">
        <f t="shared" si="26"/>
        <v>0</v>
      </c>
      <c r="CH45" s="74">
        <f t="shared" si="26"/>
        <v>0</v>
      </c>
      <c r="CI45" s="74">
        <f t="shared" si="26"/>
        <v>0</v>
      </c>
      <c r="CJ45" s="74">
        <f t="shared" si="26"/>
        <v>0</v>
      </c>
      <c r="CK45" s="74">
        <f t="shared" si="26"/>
        <v>0</v>
      </c>
      <c r="CL45" s="74">
        <f t="shared" si="26"/>
        <v>0</v>
      </c>
      <c r="CM45" s="74">
        <f t="shared" si="26"/>
        <v>0</v>
      </c>
      <c r="CN45" s="74">
        <f t="shared" si="26"/>
        <v>0</v>
      </c>
      <c r="CO45" s="74">
        <f t="shared" si="26"/>
        <v>0</v>
      </c>
      <c r="CP45" s="74">
        <f t="shared" si="26"/>
        <v>0</v>
      </c>
      <c r="CQ45" s="74">
        <f t="shared" si="26"/>
        <v>0</v>
      </c>
      <c r="CR45" s="74">
        <f t="shared" si="26"/>
        <v>0</v>
      </c>
      <c r="CS45" s="74">
        <f t="shared" si="26"/>
        <v>0</v>
      </c>
      <c r="CT45" s="74">
        <f t="shared" si="26"/>
        <v>0</v>
      </c>
      <c r="CU45" s="74">
        <f t="shared" si="26"/>
        <v>0</v>
      </c>
      <c r="CV45" s="74">
        <f t="shared" si="26"/>
        <v>0</v>
      </c>
      <c r="CW45" s="74">
        <f t="shared" si="26"/>
        <v>0</v>
      </c>
      <c r="CX45" s="74">
        <f t="shared" si="26"/>
        <v>0</v>
      </c>
      <c r="CY45" s="74">
        <f t="shared" si="26"/>
        <v>0</v>
      </c>
      <c r="CZ45" s="74">
        <f t="shared" si="26"/>
        <v>0</v>
      </c>
      <c r="DA45" s="74">
        <f t="shared" si="26"/>
        <v>0</v>
      </c>
      <c r="DB45" s="75"/>
      <c r="DC45" s="75"/>
      <c r="DD45" s="75"/>
      <c r="DE45" s="75"/>
      <c r="DF45" s="75"/>
      <c r="DG45" s="75"/>
      <c r="DH45" s="75"/>
      <c r="DI45" s="75"/>
    </row>
    <row r="46" spans="1:113" ht="19.5" customHeight="1">
      <c r="A46" s="128" t="s">
        <v>255</v>
      </c>
      <c r="B46" s="128" t="s">
        <v>239</v>
      </c>
      <c r="C46" s="128" t="s">
        <v>224</v>
      </c>
      <c r="D46" s="159" t="s">
        <v>359</v>
      </c>
      <c r="E46" s="187">
        <f t="shared" si="8"/>
        <v>15</v>
      </c>
      <c r="F46" s="74">
        <f t="shared" si="5"/>
        <v>0</v>
      </c>
      <c r="G46" s="74"/>
      <c r="H46" s="74"/>
      <c r="I46" s="74"/>
      <c r="J46" s="74"/>
      <c r="K46" s="74"/>
      <c r="L46" s="74"/>
      <c r="M46" s="74"/>
      <c r="N46" s="74"/>
      <c r="O46" s="75"/>
      <c r="P46" s="75"/>
      <c r="Q46" s="75"/>
      <c r="R46" s="75"/>
      <c r="S46" s="75"/>
      <c r="T46" s="75">
        <f t="shared" si="7"/>
        <v>15</v>
      </c>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v>15</v>
      </c>
      <c r="AV46" s="75">
        <f t="shared" si="6"/>
        <v>0</v>
      </c>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row>
    <row r="47" spans="1:113" ht="19.5" customHeight="1">
      <c r="A47" s="128"/>
      <c r="B47" s="128"/>
      <c r="C47" s="128"/>
      <c r="D47" s="159" t="s">
        <v>328</v>
      </c>
      <c r="E47" s="187">
        <f>SUM(E48+E51+E53)</f>
        <v>269.16999999999996</v>
      </c>
      <c r="F47" s="74">
        <f aca="true" t="shared" si="27" ref="F47:BQ47">SUM(F48+F51+F53)</f>
        <v>121.28999999999999</v>
      </c>
      <c r="G47" s="74">
        <f t="shared" si="27"/>
        <v>66.35</v>
      </c>
      <c r="H47" s="74">
        <f t="shared" si="27"/>
        <v>2.64</v>
      </c>
      <c r="I47" s="74">
        <f t="shared" si="27"/>
        <v>0</v>
      </c>
      <c r="J47" s="74">
        <f t="shared" si="27"/>
        <v>0</v>
      </c>
      <c r="K47" s="74">
        <f t="shared" si="27"/>
        <v>50.86</v>
      </c>
      <c r="L47" s="74">
        <f t="shared" si="27"/>
        <v>0</v>
      </c>
      <c r="M47" s="74">
        <f t="shared" si="27"/>
        <v>0</v>
      </c>
      <c r="N47" s="74">
        <f t="shared" si="27"/>
        <v>0</v>
      </c>
      <c r="O47" s="74">
        <f t="shared" si="27"/>
        <v>0</v>
      </c>
      <c r="P47" s="74">
        <f t="shared" si="27"/>
        <v>1.44</v>
      </c>
      <c r="Q47" s="74">
        <f t="shared" si="27"/>
        <v>0</v>
      </c>
      <c r="R47" s="74">
        <f t="shared" si="27"/>
        <v>0</v>
      </c>
      <c r="S47" s="74">
        <f t="shared" si="27"/>
        <v>0</v>
      </c>
      <c r="T47" s="74">
        <f t="shared" si="27"/>
        <v>45.21</v>
      </c>
      <c r="U47" s="74">
        <f t="shared" si="27"/>
        <v>27.2</v>
      </c>
      <c r="V47" s="74">
        <f t="shared" si="27"/>
        <v>0</v>
      </c>
      <c r="W47" s="74">
        <f t="shared" si="27"/>
        <v>0</v>
      </c>
      <c r="X47" s="74">
        <f t="shared" si="27"/>
        <v>0</v>
      </c>
      <c r="Y47" s="74">
        <f t="shared" si="27"/>
        <v>0.2</v>
      </c>
      <c r="Z47" s="74">
        <f t="shared" si="27"/>
        <v>1.4</v>
      </c>
      <c r="AA47" s="74">
        <f t="shared" si="27"/>
        <v>0</v>
      </c>
      <c r="AB47" s="74">
        <f t="shared" si="27"/>
        <v>0</v>
      </c>
      <c r="AC47" s="74">
        <f t="shared" si="27"/>
        <v>1</v>
      </c>
      <c r="AD47" s="74">
        <f t="shared" si="27"/>
        <v>8</v>
      </c>
      <c r="AE47" s="74">
        <f t="shared" si="27"/>
        <v>0</v>
      </c>
      <c r="AF47" s="74">
        <f t="shared" si="27"/>
        <v>0</v>
      </c>
      <c r="AG47" s="74">
        <f t="shared" si="27"/>
        <v>0</v>
      </c>
      <c r="AH47" s="74">
        <f t="shared" si="27"/>
        <v>1.2</v>
      </c>
      <c r="AI47" s="74">
        <f t="shared" si="27"/>
        <v>0</v>
      </c>
      <c r="AJ47" s="74">
        <f t="shared" si="27"/>
        <v>1.6</v>
      </c>
      <c r="AK47" s="74">
        <f t="shared" si="27"/>
        <v>0</v>
      </c>
      <c r="AL47" s="74">
        <f t="shared" si="27"/>
        <v>0</v>
      </c>
      <c r="AM47" s="74">
        <f t="shared" si="27"/>
        <v>0</v>
      </c>
      <c r="AN47" s="74">
        <f t="shared" si="27"/>
        <v>0</v>
      </c>
      <c r="AO47" s="74">
        <f t="shared" si="27"/>
        <v>0</v>
      </c>
      <c r="AP47" s="74">
        <f t="shared" si="27"/>
        <v>2.29</v>
      </c>
      <c r="AQ47" s="74">
        <f t="shared" si="27"/>
        <v>2.32</v>
      </c>
      <c r="AR47" s="74">
        <f t="shared" si="27"/>
        <v>0</v>
      </c>
      <c r="AS47" s="74">
        <f t="shared" si="27"/>
        <v>0</v>
      </c>
      <c r="AT47" s="74">
        <f t="shared" si="27"/>
        <v>0</v>
      </c>
      <c r="AU47" s="74">
        <f t="shared" si="27"/>
        <v>0</v>
      </c>
      <c r="AV47" s="74">
        <f t="shared" si="27"/>
        <v>102.67</v>
      </c>
      <c r="AW47" s="74">
        <f t="shared" si="27"/>
        <v>0</v>
      </c>
      <c r="AX47" s="74">
        <f t="shared" si="27"/>
        <v>0</v>
      </c>
      <c r="AY47" s="74">
        <f t="shared" si="27"/>
        <v>0</v>
      </c>
      <c r="AZ47" s="74">
        <f t="shared" si="27"/>
        <v>0</v>
      </c>
      <c r="BA47" s="74">
        <f t="shared" si="27"/>
        <v>98.27000000000001</v>
      </c>
      <c r="BB47" s="74">
        <f t="shared" si="27"/>
        <v>0</v>
      </c>
      <c r="BC47" s="74">
        <f t="shared" si="27"/>
        <v>0</v>
      </c>
      <c r="BD47" s="74">
        <f t="shared" si="27"/>
        <v>0</v>
      </c>
      <c r="BE47" s="74">
        <f t="shared" si="27"/>
        <v>0.08</v>
      </c>
      <c r="BF47" s="74">
        <f t="shared" si="27"/>
        <v>0</v>
      </c>
      <c r="BG47" s="74">
        <f t="shared" si="27"/>
        <v>1.92</v>
      </c>
      <c r="BH47" s="74">
        <f t="shared" si="27"/>
        <v>0</v>
      </c>
      <c r="BI47" s="74">
        <f t="shared" si="27"/>
        <v>0</v>
      </c>
      <c r="BJ47" s="74">
        <f t="shared" si="27"/>
        <v>0</v>
      </c>
      <c r="BK47" s="74">
        <f t="shared" si="27"/>
        <v>0</v>
      </c>
      <c r="BL47" s="74">
        <f t="shared" si="27"/>
        <v>0</v>
      </c>
      <c r="BM47" s="74">
        <f t="shared" si="27"/>
        <v>0</v>
      </c>
      <c r="BN47" s="74">
        <f t="shared" si="27"/>
        <v>0</v>
      </c>
      <c r="BO47" s="74">
        <f t="shared" si="27"/>
        <v>0</v>
      </c>
      <c r="BP47" s="74">
        <f t="shared" si="27"/>
        <v>0</v>
      </c>
      <c r="BQ47" s="74">
        <f t="shared" si="27"/>
        <v>0</v>
      </c>
      <c r="BR47" s="74">
        <f aca="true" t="shared" si="28" ref="BR47:DI47">SUM(BR48+BR51+BR53)</f>
        <v>0</v>
      </c>
      <c r="BS47" s="74">
        <f t="shared" si="28"/>
        <v>0</v>
      </c>
      <c r="BT47" s="74">
        <f t="shared" si="28"/>
        <v>0</v>
      </c>
      <c r="BU47" s="74">
        <f t="shared" si="28"/>
        <v>0</v>
      </c>
      <c r="BV47" s="74">
        <f t="shared" si="28"/>
        <v>0</v>
      </c>
      <c r="BW47" s="74">
        <f t="shared" si="28"/>
        <v>0</v>
      </c>
      <c r="BX47" s="74">
        <f t="shared" si="28"/>
        <v>0</v>
      </c>
      <c r="BY47" s="74">
        <f t="shared" si="28"/>
        <v>0</v>
      </c>
      <c r="BZ47" s="74">
        <f t="shared" si="28"/>
        <v>0</v>
      </c>
      <c r="CA47" s="74">
        <f t="shared" si="28"/>
        <v>0</v>
      </c>
      <c r="CB47" s="74">
        <f t="shared" si="28"/>
        <v>0</v>
      </c>
      <c r="CC47" s="74">
        <f t="shared" si="28"/>
        <v>0</v>
      </c>
      <c r="CD47" s="74">
        <f t="shared" si="28"/>
        <v>0</v>
      </c>
      <c r="CE47" s="74">
        <f t="shared" si="28"/>
        <v>0</v>
      </c>
      <c r="CF47" s="74">
        <f t="shared" si="28"/>
        <v>0</v>
      </c>
      <c r="CG47" s="74">
        <f t="shared" si="28"/>
        <v>0</v>
      </c>
      <c r="CH47" s="74">
        <f t="shared" si="28"/>
        <v>0</v>
      </c>
      <c r="CI47" s="74">
        <f t="shared" si="28"/>
        <v>0</v>
      </c>
      <c r="CJ47" s="74">
        <f t="shared" si="28"/>
        <v>0</v>
      </c>
      <c r="CK47" s="74">
        <f t="shared" si="28"/>
        <v>0</v>
      </c>
      <c r="CL47" s="74">
        <f t="shared" si="28"/>
        <v>0</v>
      </c>
      <c r="CM47" s="74">
        <f t="shared" si="28"/>
        <v>0</v>
      </c>
      <c r="CN47" s="74">
        <f t="shared" si="28"/>
        <v>0</v>
      </c>
      <c r="CO47" s="74">
        <f t="shared" si="28"/>
        <v>0</v>
      </c>
      <c r="CP47" s="74">
        <f t="shared" si="28"/>
        <v>0</v>
      </c>
      <c r="CQ47" s="74">
        <f t="shared" si="28"/>
        <v>0</v>
      </c>
      <c r="CR47" s="74">
        <f t="shared" si="28"/>
        <v>0</v>
      </c>
      <c r="CS47" s="74">
        <f t="shared" si="28"/>
        <v>0</v>
      </c>
      <c r="CT47" s="74">
        <f t="shared" si="28"/>
        <v>0</v>
      </c>
      <c r="CU47" s="74">
        <f t="shared" si="28"/>
        <v>0</v>
      </c>
      <c r="CV47" s="74">
        <f t="shared" si="28"/>
        <v>0</v>
      </c>
      <c r="CW47" s="74">
        <f t="shared" si="28"/>
        <v>0</v>
      </c>
      <c r="CX47" s="74">
        <f t="shared" si="28"/>
        <v>0</v>
      </c>
      <c r="CY47" s="74">
        <f t="shared" si="28"/>
        <v>0</v>
      </c>
      <c r="CZ47" s="74">
        <f t="shared" si="28"/>
        <v>0</v>
      </c>
      <c r="DA47" s="74">
        <f t="shared" si="28"/>
        <v>0</v>
      </c>
      <c r="DB47" s="74">
        <f t="shared" si="28"/>
        <v>0</v>
      </c>
      <c r="DC47" s="74">
        <f t="shared" si="28"/>
        <v>0</v>
      </c>
      <c r="DD47" s="74">
        <f t="shared" si="28"/>
        <v>0</v>
      </c>
      <c r="DE47" s="74">
        <f t="shared" si="28"/>
        <v>0</v>
      </c>
      <c r="DF47" s="74">
        <f t="shared" si="28"/>
        <v>0</v>
      </c>
      <c r="DG47" s="74">
        <f t="shared" si="28"/>
        <v>0</v>
      </c>
      <c r="DH47" s="74">
        <f t="shared" si="28"/>
        <v>0</v>
      </c>
      <c r="DI47" s="75">
        <f t="shared" si="28"/>
        <v>0</v>
      </c>
    </row>
    <row r="48" spans="1:113" ht="19.5" customHeight="1">
      <c r="A48" s="128"/>
      <c r="B48" s="128"/>
      <c r="C48" s="128"/>
      <c r="D48" s="159" t="s">
        <v>360</v>
      </c>
      <c r="E48" s="187">
        <f>SUM(E49:E50)</f>
        <v>151.39999999999998</v>
      </c>
      <c r="F48" s="74">
        <f aca="true" t="shared" si="29" ref="F48:BQ48">SUM(F49:F50)</f>
        <v>121.28999999999999</v>
      </c>
      <c r="G48" s="74">
        <f t="shared" si="29"/>
        <v>66.35</v>
      </c>
      <c r="H48" s="74">
        <f t="shared" si="29"/>
        <v>2.64</v>
      </c>
      <c r="I48" s="74">
        <f t="shared" si="29"/>
        <v>0</v>
      </c>
      <c r="J48" s="74">
        <f t="shared" si="29"/>
        <v>0</v>
      </c>
      <c r="K48" s="74">
        <f t="shared" si="29"/>
        <v>50.86</v>
      </c>
      <c r="L48" s="74">
        <f t="shared" si="29"/>
        <v>0</v>
      </c>
      <c r="M48" s="74">
        <f t="shared" si="29"/>
        <v>0</v>
      </c>
      <c r="N48" s="74">
        <f t="shared" si="29"/>
        <v>0</v>
      </c>
      <c r="O48" s="74">
        <f t="shared" si="29"/>
        <v>0</v>
      </c>
      <c r="P48" s="74">
        <f t="shared" si="29"/>
        <v>1.44</v>
      </c>
      <c r="Q48" s="74">
        <f t="shared" si="29"/>
        <v>0</v>
      </c>
      <c r="R48" s="74">
        <f t="shared" si="29"/>
        <v>0</v>
      </c>
      <c r="S48" s="74">
        <f t="shared" si="29"/>
        <v>0</v>
      </c>
      <c r="T48" s="74">
        <f t="shared" si="29"/>
        <v>24.21</v>
      </c>
      <c r="U48" s="74">
        <f t="shared" si="29"/>
        <v>6.2</v>
      </c>
      <c r="V48" s="74">
        <f t="shared" si="29"/>
        <v>0</v>
      </c>
      <c r="W48" s="74">
        <f t="shared" si="29"/>
        <v>0</v>
      </c>
      <c r="X48" s="74">
        <f t="shared" si="29"/>
        <v>0</v>
      </c>
      <c r="Y48" s="74">
        <f t="shared" si="29"/>
        <v>0.2</v>
      </c>
      <c r="Z48" s="74">
        <f t="shared" si="29"/>
        <v>1.4</v>
      </c>
      <c r="AA48" s="74">
        <f t="shared" si="29"/>
        <v>0</v>
      </c>
      <c r="AB48" s="74">
        <f t="shared" si="29"/>
        <v>0</v>
      </c>
      <c r="AC48" s="74">
        <f t="shared" si="29"/>
        <v>1</v>
      </c>
      <c r="AD48" s="74">
        <f t="shared" si="29"/>
        <v>8</v>
      </c>
      <c r="AE48" s="74">
        <f t="shared" si="29"/>
        <v>0</v>
      </c>
      <c r="AF48" s="74">
        <f t="shared" si="29"/>
        <v>0</v>
      </c>
      <c r="AG48" s="74">
        <f t="shared" si="29"/>
        <v>0</v>
      </c>
      <c r="AH48" s="74">
        <f t="shared" si="29"/>
        <v>1.2</v>
      </c>
      <c r="AI48" s="74">
        <f t="shared" si="29"/>
        <v>0</v>
      </c>
      <c r="AJ48" s="74">
        <f t="shared" si="29"/>
        <v>1.6</v>
      </c>
      <c r="AK48" s="74">
        <f t="shared" si="29"/>
        <v>0</v>
      </c>
      <c r="AL48" s="74">
        <f t="shared" si="29"/>
        <v>0</v>
      </c>
      <c r="AM48" s="74">
        <f t="shared" si="29"/>
        <v>0</v>
      </c>
      <c r="AN48" s="74">
        <f t="shared" si="29"/>
        <v>0</v>
      </c>
      <c r="AO48" s="74">
        <f t="shared" si="29"/>
        <v>0</v>
      </c>
      <c r="AP48" s="74">
        <f t="shared" si="29"/>
        <v>2.29</v>
      </c>
      <c r="AQ48" s="74">
        <f t="shared" si="29"/>
        <v>2.32</v>
      </c>
      <c r="AR48" s="74">
        <f t="shared" si="29"/>
        <v>0</v>
      </c>
      <c r="AS48" s="74">
        <f t="shared" si="29"/>
        <v>0</v>
      </c>
      <c r="AT48" s="74">
        <f t="shared" si="29"/>
        <v>0</v>
      </c>
      <c r="AU48" s="74">
        <f t="shared" si="29"/>
        <v>0</v>
      </c>
      <c r="AV48" s="74">
        <f t="shared" si="29"/>
        <v>5.9</v>
      </c>
      <c r="AW48" s="74">
        <f t="shared" si="29"/>
        <v>0</v>
      </c>
      <c r="AX48" s="74">
        <f t="shared" si="29"/>
        <v>0</v>
      </c>
      <c r="AY48" s="74">
        <f t="shared" si="29"/>
        <v>0</v>
      </c>
      <c r="AZ48" s="74">
        <f t="shared" si="29"/>
        <v>0</v>
      </c>
      <c r="BA48" s="74">
        <f t="shared" si="29"/>
        <v>3.9</v>
      </c>
      <c r="BB48" s="74">
        <f t="shared" si="29"/>
        <v>0</v>
      </c>
      <c r="BC48" s="74">
        <f t="shared" si="29"/>
        <v>0</v>
      </c>
      <c r="BD48" s="74">
        <f t="shared" si="29"/>
        <v>0</v>
      </c>
      <c r="BE48" s="74">
        <f t="shared" si="29"/>
        <v>0.08</v>
      </c>
      <c r="BF48" s="74">
        <f t="shared" si="29"/>
        <v>0</v>
      </c>
      <c r="BG48" s="74">
        <f t="shared" si="29"/>
        <v>1.92</v>
      </c>
      <c r="BH48" s="74">
        <f t="shared" si="29"/>
        <v>0</v>
      </c>
      <c r="BI48" s="74">
        <f t="shared" si="29"/>
        <v>0</v>
      </c>
      <c r="BJ48" s="74">
        <f t="shared" si="29"/>
        <v>0</v>
      </c>
      <c r="BK48" s="74">
        <f t="shared" si="29"/>
        <v>0</v>
      </c>
      <c r="BL48" s="74">
        <f t="shared" si="29"/>
        <v>0</v>
      </c>
      <c r="BM48" s="74">
        <f t="shared" si="29"/>
        <v>0</v>
      </c>
      <c r="BN48" s="74">
        <f t="shared" si="29"/>
        <v>0</v>
      </c>
      <c r="BO48" s="74">
        <f t="shared" si="29"/>
        <v>0</v>
      </c>
      <c r="BP48" s="74">
        <f t="shared" si="29"/>
        <v>0</v>
      </c>
      <c r="BQ48" s="74">
        <f t="shared" si="29"/>
        <v>0</v>
      </c>
      <c r="BR48" s="74">
        <f aca="true" t="shared" si="30" ref="BR48:DI48">SUM(BR49:BR50)</f>
        <v>0</v>
      </c>
      <c r="BS48" s="74">
        <f t="shared" si="30"/>
        <v>0</v>
      </c>
      <c r="BT48" s="74">
        <f t="shared" si="30"/>
        <v>0</v>
      </c>
      <c r="BU48" s="74">
        <f t="shared" si="30"/>
        <v>0</v>
      </c>
      <c r="BV48" s="74">
        <f t="shared" si="30"/>
        <v>0</v>
      </c>
      <c r="BW48" s="74">
        <f t="shared" si="30"/>
        <v>0</v>
      </c>
      <c r="BX48" s="74">
        <f t="shared" si="30"/>
        <v>0</v>
      </c>
      <c r="BY48" s="74">
        <f t="shared" si="30"/>
        <v>0</v>
      </c>
      <c r="BZ48" s="74">
        <f t="shared" si="30"/>
        <v>0</v>
      </c>
      <c r="CA48" s="74">
        <f t="shared" si="30"/>
        <v>0</v>
      </c>
      <c r="CB48" s="74">
        <f t="shared" si="30"/>
        <v>0</v>
      </c>
      <c r="CC48" s="74">
        <f t="shared" si="30"/>
        <v>0</v>
      </c>
      <c r="CD48" s="74">
        <f t="shared" si="30"/>
        <v>0</v>
      </c>
      <c r="CE48" s="74">
        <f t="shared" si="30"/>
        <v>0</v>
      </c>
      <c r="CF48" s="74">
        <f t="shared" si="30"/>
        <v>0</v>
      </c>
      <c r="CG48" s="74">
        <f t="shared" si="30"/>
        <v>0</v>
      </c>
      <c r="CH48" s="74">
        <f t="shared" si="30"/>
        <v>0</v>
      </c>
      <c r="CI48" s="74">
        <f t="shared" si="30"/>
        <v>0</v>
      </c>
      <c r="CJ48" s="74">
        <f t="shared" si="30"/>
        <v>0</v>
      </c>
      <c r="CK48" s="74">
        <f t="shared" si="30"/>
        <v>0</v>
      </c>
      <c r="CL48" s="74">
        <f t="shared" si="30"/>
        <v>0</v>
      </c>
      <c r="CM48" s="74">
        <f t="shared" si="30"/>
        <v>0</v>
      </c>
      <c r="CN48" s="74">
        <f t="shared" si="30"/>
        <v>0</v>
      </c>
      <c r="CO48" s="74">
        <f t="shared" si="30"/>
        <v>0</v>
      </c>
      <c r="CP48" s="74">
        <f t="shared" si="30"/>
        <v>0</v>
      </c>
      <c r="CQ48" s="74">
        <f t="shared" si="30"/>
        <v>0</v>
      </c>
      <c r="CR48" s="74">
        <f t="shared" si="30"/>
        <v>0</v>
      </c>
      <c r="CS48" s="74">
        <f t="shared" si="30"/>
        <v>0</v>
      </c>
      <c r="CT48" s="74">
        <f t="shared" si="30"/>
        <v>0</v>
      </c>
      <c r="CU48" s="74">
        <f t="shared" si="30"/>
        <v>0</v>
      </c>
      <c r="CV48" s="74">
        <f t="shared" si="30"/>
        <v>0</v>
      </c>
      <c r="CW48" s="74">
        <f t="shared" si="30"/>
        <v>0</v>
      </c>
      <c r="CX48" s="74">
        <f t="shared" si="30"/>
        <v>0</v>
      </c>
      <c r="CY48" s="74">
        <f t="shared" si="30"/>
        <v>0</v>
      </c>
      <c r="CZ48" s="74">
        <f t="shared" si="30"/>
        <v>0</v>
      </c>
      <c r="DA48" s="74">
        <f t="shared" si="30"/>
        <v>0</v>
      </c>
      <c r="DB48" s="74">
        <f t="shared" si="30"/>
        <v>0</v>
      </c>
      <c r="DC48" s="74">
        <f t="shared" si="30"/>
        <v>0</v>
      </c>
      <c r="DD48" s="74">
        <f t="shared" si="30"/>
        <v>0</v>
      </c>
      <c r="DE48" s="74">
        <f t="shared" si="30"/>
        <v>0</v>
      </c>
      <c r="DF48" s="74">
        <f t="shared" si="30"/>
        <v>0</v>
      </c>
      <c r="DG48" s="74">
        <f t="shared" si="30"/>
        <v>0</v>
      </c>
      <c r="DH48" s="74">
        <f t="shared" si="30"/>
        <v>0</v>
      </c>
      <c r="DI48" s="75">
        <f t="shared" si="30"/>
        <v>0</v>
      </c>
    </row>
    <row r="49" spans="1:113" ht="19.5" customHeight="1">
      <c r="A49" s="128" t="s">
        <v>258</v>
      </c>
      <c r="B49" s="128" t="s">
        <v>224</v>
      </c>
      <c r="C49" s="128" t="s">
        <v>259</v>
      </c>
      <c r="D49" s="141" t="s">
        <v>361</v>
      </c>
      <c r="E49" s="187">
        <f t="shared" si="8"/>
        <v>149.27999999999997</v>
      </c>
      <c r="F49" s="74">
        <f t="shared" si="5"/>
        <v>121.28999999999999</v>
      </c>
      <c r="G49" s="74">
        <v>66.35</v>
      </c>
      <c r="H49" s="74">
        <v>2.64</v>
      </c>
      <c r="I49" s="74"/>
      <c r="J49" s="74"/>
      <c r="K49" s="74">
        <v>50.86</v>
      </c>
      <c r="L49" s="74"/>
      <c r="M49" s="74"/>
      <c r="N49" s="74"/>
      <c r="O49" s="75"/>
      <c r="P49" s="75">
        <v>1.44</v>
      </c>
      <c r="Q49" s="75"/>
      <c r="R49" s="75"/>
      <c r="S49" s="75"/>
      <c r="T49" s="75">
        <f t="shared" si="7"/>
        <v>24.01</v>
      </c>
      <c r="U49" s="75">
        <v>6</v>
      </c>
      <c r="V49" s="75"/>
      <c r="W49" s="75"/>
      <c r="X49" s="75"/>
      <c r="Y49" s="75">
        <v>0.2</v>
      </c>
      <c r="Z49" s="75">
        <v>1.4</v>
      </c>
      <c r="AA49" s="75"/>
      <c r="AB49" s="75"/>
      <c r="AC49" s="75">
        <v>1</v>
      </c>
      <c r="AD49" s="75">
        <v>8</v>
      </c>
      <c r="AE49" s="75"/>
      <c r="AF49" s="75"/>
      <c r="AG49" s="75"/>
      <c r="AH49" s="75">
        <v>1.2</v>
      </c>
      <c r="AI49" s="75"/>
      <c r="AJ49" s="75">
        <v>1.6</v>
      </c>
      <c r="AK49" s="75"/>
      <c r="AL49" s="75"/>
      <c r="AM49" s="75"/>
      <c r="AN49" s="75"/>
      <c r="AO49" s="75"/>
      <c r="AP49" s="75">
        <v>2.29</v>
      </c>
      <c r="AQ49" s="75">
        <v>2.32</v>
      </c>
      <c r="AR49" s="75"/>
      <c r="AS49" s="75"/>
      <c r="AT49" s="75"/>
      <c r="AU49" s="75"/>
      <c r="AV49" s="75">
        <f t="shared" si="6"/>
        <v>3.98</v>
      </c>
      <c r="AW49" s="75"/>
      <c r="AX49" s="75"/>
      <c r="AY49" s="75"/>
      <c r="AZ49" s="75"/>
      <c r="BA49" s="75">
        <v>3.9</v>
      </c>
      <c r="BB49" s="75"/>
      <c r="BC49" s="75"/>
      <c r="BD49" s="75"/>
      <c r="BE49" s="75">
        <v>0.08</v>
      </c>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row>
    <row r="50" spans="1:113" ht="19.5" customHeight="1">
      <c r="A50" s="128" t="s">
        <v>258</v>
      </c>
      <c r="B50" s="128" t="s">
        <v>224</v>
      </c>
      <c r="C50" s="128" t="s">
        <v>231</v>
      </c>
      <c r="D50" s="160" t="s">
        <v>362</v>
      </c>
      <c r="E50" s="187">
        <f t="shared" si="8"/>
        <v>2.12</v>
      </c>
      <c r="F50" s="74">
        <f t="shared" si="5"/>
        <v>0</v>
      </c>
      <c r="G50" s="74"/>
      <c r="H50" s="74"/>
      <c r="I50" s="74"/>
      <c r="J50" s="74"/>
      <c r="K50" s="74"/>
      <c r="L50" s="74"/>
      <c r="M50" s="74"/>
      <c r="N50" s="74"/>
      <c r="O50" s="75"/>
      <c r="P50" s="75"/>
      <c r="Q50" s="75"/>
      <c r="R50" s="75"/>
      <c r="S50" s="75"/>
      <c r="T50" s="75">
        <f t="shared" si="7"/>
        <v>0.2</v>
      </c>
      <c r="U50" s="75">
        <v>0.2</v>
      </c>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f t="shared" si="6"/>
        <v>1.92</v>
      </c>
      <c r="AW50" s="75"/>
      <c r="AX50" s="75"/>
      <c r="AY50" s="75"/>
      <c r="AZ50" s="75"/>
      <c r="BA50" s="75"/>
      <c r="BB50" s="75"/>
      <c r="BC50" s="75"/>
      <c r="BD50" s="75"/>
      <c r="BE50" s="75"/>
      <c r="BF50" s="75"/>
      <c r="BG50" s="75">
        <v>1.92</v>
      </c>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row>
    <row r="51" spans="1:113" ht="19.5" customHeight="1">
      <c r="A51" s="128"/>
      <c r="B51" s="128"/>
      <c r="C51" s="128"/>
      <c r="D51" s="160" t="s">
        <v>363</v>
      </c>
      <c r="E51" s="187">
        <f>SUM(E52)</f>
        <v>2.4</v>
      </c>
      <c r="F51" s="74">
        <f aca="true" t="shared" si="31" ref="F51:BC51">SUM(F52)</f>
        <v>0</v>
      </c>
      <c r="G51" s="74">
        <f t="shared" si="31"/>
        <v>0</v>
      </c>
      <c r="H51" s="74">
        <f t="shared" si="31"/>
        <v>0</v>
      </c>
      <c r="I51" s="74">
        <f t="shared" si="31"/>
        <v>0</v>
      </c>
      <c r="J51" s="74">
        <f t="shared" si="31"/>
        <v>0</v>
      </c>
      <c r="K51" s="74">
        <f t="shared" si="31"/>
        <v>0</v>
      </c>
      <c r="L51" s="74">
        <f t="shared" si="31"/>
        <v>0</v>
      </c>
      <c r="M51" s="74">
        <f t="shared" si="31"/>
        <v>0</v>
      </c>
      <c r="N51" s="74">
        <f t="shared" si="31"/>
        <v>0</v>
      </c>
      <c r="O51" s="74">
        <f t="shared" si="31"/>
        <v>0</v>
      </c>
      <c r="P51" s="74">
        <f t="shared" si="31"/>
        <v>0</v>
      </c>
      <c r="Q51" s="74">
        <f t="shared" si="31"/>
        <v>0</v>
      </c>
      <c r="R51" s="74">
        <f t="shared" si="31"/>
        <v>0</v>
      </c>
      <c r="S51" s="74">
        <f t="shared" si="31"/>
        <v>0</v>
      </c>
      <c r="T51" s="74">
        <f t="shared" si="31"/>
        <v>0</v>
      </c>
      <c r="U51" s="74">
        <f t="shared" si="31"/>
        <v>0</v>
      </c>
      <c r="V51" s="74">
        <f t="shared" si="31"/>
        <v>0</v>
      </c>
      <c r="W51" s="74">
        <f t="shared" si="31"/>
        <v>0</v>
      </c>
      <c r="X51" s="74">
        <f t="shared" si="31"/>
        <v>0</v>
      </c>
      <c r="Y51" s="74">
        <f t="shared" si="31"/>
        <v>0</v>
      </c>
      <c r="Z51" s="74">
        <f t="shared" si="31"/>
        <v>0</v>
      </c>
      <c r="AA51" s="74">
        <f t="shared" si="31"/>
        <v>0</v>
      </c>
      <c r="AB51" s="74">
        <f t="shared" si="31"/>
        <v>0</v>
      </c>
      <c r="AC51" s="74">
        <f t="shared" si="31"/>
        <v>0</v>
      </c>
      <c r="AD51" s="74">
        <f t="shared" si="31"/>
        <v>0</v>
      </c>
      <c r="AE51" s="74">
        <f t="shared" si="31"/>
        <v>0</v>
      </c>
      <c r="AF51" s="74">
        <f t="shared" si="31"/>
        <v>0</v>
      </c>
      <c r="AG51" s="74">
        <f t="shared" si="31"/>
        <v>0</v>
      </c>
      <c r="AH51" s="74">
        <f t="shared" si="31"/>
        <v>0</v>
      </c>
      <c r="AI51" s="74">
        <f t="shared" si="31"/>
        <v>0</v>
      </c>
      <c r="AJ51" s="74">
        <f t="shared" si="31"/>
        <v>0</v>
      </c>
      <c r="AK51" s="74">
        <f t="shared" si="31"/>
        <v>0</v>
      </c>
      <c r="AL51" s="74">
        <f t="shared" si="31"/>
        <v>0</v>
      </c>
      <c r="AM51" s="74">
        <f t="shared" si="31"/>
        <v>0</v>
      </c>
      <c r="AN51" s="74">
        <f t="shared" si="31"/>
        <v>0</v>
      </c>
      <c r="AO51" s="74">
        <f t="shared" si="31"/>
        <v>0</v>
      </c>
      <c r="AP51" s="74">
        <f t="shared" si="31"/>
        <v>0</v>
      </c>
      <c r="AQ51" s="74">
        <f t="shared" si="31"/>
        <v>0</v>
      </c>
      <c r="AR51" s="74">
        <f t="shared" si="31"/>
        <v>0</v>
      </c>
      <c r="AS51" s="74">
        <f t="shared" si="31"/>
        <v>0</v>
      </c>
      <c r="AT51" s="74">
        <f t="shared" si="31"/>
        <v>0</v>
      </c>
      <c r="AU51" s="74">
        <f t="shared" si="31"/>
        <v>0</v>
      </c>
      <c r="AV51" s="74">
        <f t="shared" si="31"/>
        <v>2.4</v>
      </c>
      <c r="AW51" s="74">
        <f t="shared" si="31"/>
        <v>0</v>
      </c>
      <c r="AX51" s="74">
        <f t="shared" si="31"/>
        <v>0</v>
      </c>
      <c r="AY51" s="74">
        <f t="shared" si="31"/>
        <v>0</v>
      </c>
      <c r="AZ51" s="74">
        <f t="shared" si="31"/>
        <v>0</v>
      </c>
      <c r="BA51" s="74">
        <f t="shared" si="31"/>
        <v>0</v>
      </c>
      <c r="BB51" s="74">
        <f t="shared" si="31"/>
        <v>0</v>
      </c>
      <c r="BC51" s="74">
        <f t="shared" si="31"/>
        <v>0</v>
      </c>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row>
    <row r="52" spans="1:113" ht="19.5" customHeight="1">
      <c r="A52" s="128" t="s">
        <v>258</v>
      </c>
      <c r="B52" s="128" t="s">
        <v>228</v>
      </c>
      <c r="C52" s="128" t="s">
        <v>231</v>
      </c>
      <c r="D52" s="160" t="s">
        <v>364</v>
      </c>
      <c r="E52" s="187">
        <f t="shared" si="8"/>
        <v>2.4</v>
      </c>
      <c r="F52" s="74">
        <f t="shared" si="5"/>
        <v>0</v>
      </c>
      <c r="G52" s="74"/>
      <c r="H52" s="74"/>
      <c r="I52" s="74"/>
      <c r="J52" s="74"/>
      <c r="K52" s="74"/>
      <c r="L52" s="74"/>
      <c r="M52" s="74"/>
      <c r="N52" s="74"/>
      <c r="O52" s="75"/>
      <c r="P52" s="75"/>
      <c r="Q52" s="75"/>
      <c r="R52" s="75"/>
      <c r="S52" s="75"/>
      <c r="T52" s="75">
        <f t="shared" si="7"/>
        <v>0</v>
      </c>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f t="shared" si="6"/>
        <v>2.4</v>
      </c>
      <c r="AW52" s="75"/>
      <c r="AX52" s="75"/>
      <c r="AY52" s="75"/>
      <c r="AZ52" s="75"/>
      <c r="BA52" s="75"/>
      <c r="BB52" s="75"/>
      <c r="BC52" s="75"/>
      <c r="BD52" s="75"/>
      <c r="BE52" s="75"/>
      <c r="BF52" s="75"/>
      <c r="BG52" s="75">
        <v>2.4</v>
      </c>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row>
    <row r="53" spans="1:113" ht="19.5" customHeight="1">
      <c r="A53" s="128"/>
      <c r="B53" s="128"/>
      <c r="C53" s="128"/>
      <c r="D53" s="160" t="s">
        <v>365</v>
      </c>
      <c r="E53" s="187">
        <f>SUM(E54)</f>
        <v>115.37</v>
      </c>
      <c r="F53" s="74">
        <f aca="true" t="shared" si="32" ref="F53:BQ53">SUM(F54)</f>
        <v>0</v>
      </c>
      <c r="G53" s="74">
        <f t="shared" si="32"/>
        <v>0</v>
      </c>
      <c r="H53" s="74">
        <f t="shared" si="32"/>
        <v>0</v>
      </c>
      <c r="I53" s="74">
        <f t="shared" si="32"/>
        <v>0</v>
      </c>
      <c r="J53" s="74">
        <f t="shared" si="32"/>
        <v>0</v>
      </c>
      <c r="K53" s="74">
        <f t="shared" si="32"/>
        <v>0</v>
      </c>
      <c r="L53" s="74">
        <f t="shared" si="32"/>
        <v>0</v>
      </c>
      <c r="M53" s="74">
        <f t="shared" si="32"/>
        <v>0</v>
      </c>
      <c r="N53" s="74">
        <f t="shared" si="32"/>
        <v>0</v>
      </c>
      <c r="O53" s="74">
        <f t="shared" si="32"/>
        <v>0</v>
      </c>
      <c r="P53" s="74">
        <f t="shared" si="32"/>
        <v>0</v>
      </c>
      <c r="Q53" s="74">
        <f t="shared" si="32"/>
        <v>0</v>
      </c>
      <c r="R53" s="74">
        <f t="shared" si="32"/>
        <v>0</v>
      </c>
      <c r="S53" s="74">
        <f t="shared" si="32"/>
        <v>0</v>
      </c>
      <c r="T53" s="74">
        <f t="shared" si="32"/>
        <v>21</v>
      </c>
      <c r="U53" s="74">
        <f t="shared" si="32"/>
        <v>21</v>
      </c>
      <c r="V53" s="74">
        <f t="shared" si="32"/>
        <v>0</v>
      </c>
      <c r="W53" s="74">
        <f t="shared" si="32"/>
        <v>0</v>
      </c>
      <c r="X53" s="74">
        <f t="shared" si="32"/>
        <v>0</v>
      </c>
      <c r="Y53" s="74">
        <f t="shared" si="32"/>
        <v>0</v>
      </c>
      <c r="Z53" s="74">
        <f t="shared" si="32"/>
        <v>0</v>
      </c>
      <c r="AA53" s="74">
        <f t="shared" si="32"/>
        <v>0</v>
      </c>
      <c r="AB53" s="74">
        <f t="shared" si="32"/>
        <v>0</v>
      </c>
      <c r="AC53" s="74">
        <f t="shared" si="32"/>
        <v>0</v>
      </c>
      <c r="AD53" s="74">
        <f t="shared" si="32"/>
        <v>0</v>
      </c>
      <c r="AE53" s="74">
        <f t="shared" si="32"/>
        <v>0</v>
      </c>
      <c r="AF53" s="74">
        <f t="shared" si="32"/>
        <v>0</v>
      </c>
      <c r="AG53" s="74">
        <f t="shared" si="32"/>
        <v>0</v>
      </c>
      <c r="AH53" s="74">
        <f t="shared" si="32"/>
        <v>0</v>
      </c>
      <c r="AI53" s="74">
        <f t="shared" si="32"/>
        <v>0</v>
      </c>
      <c r="AJ53" s="74">
        <f t="shared" si="32"/>
        <v>0</v>
      </c>
      <c r="AK53" s="74">
        <f t="shared" si="32"/>
        <v>0</v>
      </c>
      <c r="AL53" s="74">
        <f t="shared" si="32"/>
        <v>0</v>
      </c>
      <c r="AM53" s="74">
        <f t="shared" si="32"/>
        <v>0</v>
      </c>
      <c r="AN53" s="74">
        <f t="shared" si="32"/>
        <v>0</v>
      </c>
      <c r="AO53" s="74">
        <f t="shared" si="32"/>
        <v>0</v>
      </c>
      <c r="AP53" s="74">
        <f t="shared" si="32"/>
        <v>0</v>
      </c>
      <c r="AQ53" s="74">
        <f t="shared" si="32"/>
        <v>0</v>
      </c>
      <c r="AR53" s="74">
        <f t="shared" si="32"/>
        <v>0</v>
      </c>
      <c r="AS53" s="74">
        <f t="shared" si="32"/>
        <v>0</v>
      </c>
      <c r="AT53" s="74">
        <f t="shared" si="32"/>
        <v>0</v>
      </c>
      <c r="AU53" s="74">
        <f t="shared" si="32"/>
        <v>0</v>
      </c>
      <c r="AV53" s="74">
        <f t="shared" si="32"/>
        <v>94.37</v>
      </c>
      <c r="AW53" s="74">
        <f t="shared" si="32"/>
        <v>0</v>
      </c>
      <c r="AX53" s="74">
        <f t="shared" si="32"/>
        <v>0</v>
      </c>
      <c r="AY53" s="74">
        <f t="shared" si="32"/>
        <v>0</v>
      </c>
      <c r="AZ53" s="74">
        <f t="shared" si="32"/>
        <v>0</v>
      </c>
      <c r="BA53" s="74">
        <f t="shared" si="32"/>
        <v>94.37</v>
      </c>
      <c r="BB53" s="74">
        <f t="shared" si="32"/>
        <v>0</v>
      </c>
      <c r="BC53" s="74">
        <f t="shared" si="32"/>
        <v>0</v>
      </c>
      <c r="BD53" s="74">
        <f t="shared" si="32"/>
        <v>0</v>
      </c>
      <c r="BE53" s="74">
        <f t="shared" si="32"/>
        <v>0</v>
      </c>
      <c r="BF53" s="74">
        <f t="shared" si="32"/>
        <v>0</v>
      </c>
      <c r="BG53" s="74">
        <f t="shared" si="32"/>
        <v>0</v>
      </c>
      <c r="BH53" s="74">
        <f t="shared" si="32"/>
        <v>0</v>
      </c>
      <c r="BI53" s="74">
        <f t="shared" si="32"/>
        <v>0</v>
      </c>
      <c r="BJ53" s="74">
        <f t="shared" si="32"/>
        <v>0</v>
      </c>
      <c r="BK53" s="74">
        <f t="shared" si="32"/>
        <v>0</v>
      </c>
      <c r="BL53" s="74">
        <f t="shared" si="32"/>
        <v>0</v>
      </c>
      <c r="BM53" s="74">
        <f t="shared" si="32"/>
        <v>0</v>
      </c>
      <c r="BN53" s="74">
        <f t="shared" si="32"/>
        <v>0</v>
      </c>
      <c r="BO53" s="74">
        <f t="shared" si="32"/>
        <v>0</v>
      </c>
      <c r="BP53" s="74">
        <f t="shared" si="32"/>
        <v>0</v>
      </c>
      <c r="BQ53" s="74">
        <f t="shared" si="32"/>
        <v>0</v>
      </c>
      <c r="BR53" s="74">
        <f aca="true" t="shared" si="33" ref="BR53:CB53">SUM(BR54)</f>
        <v>0</v>
      </c>
      <c r="BS53" s="74">
        <f t="shared" si="33"/>
        <v>0</v>
      </c>
      <c r="BT53" s="74">
        <f t="shared" si="33"/>
        <v>0</v>
      </c>
      <c r="BU53" s="74">
        <f t="shared" si="33"/>
        <v>0</v>
      </c>
      <c r="BV53" s="74">
        <f t="shared" si="33"/>
        <v>0</v>
      </c>
      <c r="BW53" s="74">
        <f t="shared" si="33"/>
        <v>0</v>
      </c>
      <c r="BX53" s="74">
        <f t="shared" si="33"/>
        <v>0</v>
      </c>
      <c r="BY53" s="74">
        <f t="shared" si="33"/>
        <v>0</v>
      </c>
      <c r="BZ53" s="74">
        <f t="shared" si="33"/>
        <v>0</v>
      </c>
      <c r="CA53" s="74">
        <f t="shared" si="33"/>
        <v>0</v>
      </c>
      <c r="CB53" s="74">
        <f t="shared" si="33"/>
        <v>0</v>
      </c>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row>
    <row r="54" spans="1:113" ht="19.5" customHeight="1">
      <c r="A54" s="128" t="s">
        <v>258</v>
      </c>
      <c r="B54" s="128" t="s">
        <v>263</v>
      </c>
      <c r="C54" s="128" t="s">
        <v>239</v>
      </c>
      <c r="D54" s="156" t="s">
        <v>366</v>
      </c>
      <c r="E54" s="187">
        <f t="shared" si="8"/>
        <v>115.37</v>
      </c>
      <c r="F54" s="74">
        <f t="shared" si="5"/>
        <v>0</v>
      </c>
      <c r="G54" s="74"/>
      <c r="H54" s="74"/>
      <c r="I54" s="74"/>
      <c r="J54" s="74"/>
      <c r="K54" s="74"/>
      <c r="L54" s="74"/>
      <c r="M54" s="74"/>
      <c r="N54" s="74"/>
      <c r="O54" s="75"/>
      <c r="P54" s="75"/>
      <c r="Q54" s="75"/>
      <c r="R54" s="75"/>
      <c r="S54" s="75"/>
      <c r="T54" s="75">
        <f t="shared" si="7"/>
        <v>21</v>
      </c>
      <c r="U54" s="75">
        <v>21</v>
      </c>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f t="shared" si="6"/>
        <v>94.37</v>
      </c>
      <c r="AW54" s="75"/>
      <c r="AX54" s="75"/>
      <c r="AY54" s="75"/>
      <c r="AZ54" s="75"/>
      <c r="BA54" s="75">
        <v>94.37</v>
      </c>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row>
    <row r="55" spans="1:113" ht="19.5" customHeight="1">
      <c r="A55" s="128"/>
      <c r="B55" s="128"/>
      <c r="C55" s="128"/>
      <c r="D55" s="161" t="s">
        <v>329</v>
      </c>
      <c r="E55" s="187">
        <f>SUM(E57)</f>
        <v>33.96</v>
      </c>
      <c r="F55" s="74">
        <f aca="true" t="shared" si="34" ref="F55:Z55">SUM(F57)</f>
        <v>33.96</v>
      </c>
      <c r="G55" s="74">
        <f t="shared" si="34"/>
        <v>0</v>
      </c>
      <c r="H55" s="74">
        <f t="shared" si="34"/>
        <v>0</v>
      </c>
      <c r="I55" s="74">
        <f t="shared" si="34"/>
        <v>0</v>
      </c>
      <c r="J55" s="74">
        <f t="shared" si="34"/>
        <v>0</v>
      </c>
      <c r="K55" s="74">
        <f t="shared" si="34"/>
        <v>0</v>
      </c>
      <c r="L55" s="74">
        <f t="shared" si="34"/>
        <v>0</v>
      </c>
      <c r="M55" s="74">
        <f t="shared" si="34"/>
        <v>0</v>
      </c>
      <c r="N55" s="74">
        <f t="shared" si="34"/>
        <v>0</v>
      </c>
      <c r="O55" s="74">
        <f t="shared" si="34"/>
        <v>0</v>
      </c>
      <c r="P55" s="74">
        <f t="shared" si="34"/>
        <v>0</v>
      </c>
      <c r="Q55" s="74">
        <f t="shared" si="34"/>
        <v>33.96</v>
      </c>
      <c r="R55" s="74">
        <f t="shared" si="34"/>
        <v>0</v>
      </c>
      <c r="S55" s="74">
        <f t="shared" si="34"/>
        <v>0</v>
      </c>
      <c r="T55" s="74">
        <f t="shared" si="34"/>
        <v>0</v>
      </c>
      <c r="U55" s="74">
        <f t="shared" si="34"/>
        <v>0</v>
      </c>
      <c r="V55" s="74">
        <f t="shared" si="34"/>
        <v>0</v>
      </c>
      <c r="W55" s="74">
        <f t="shared" si="34"/>
        <v>0</v>
      </c>
      <c r="X55" s="74">
        <f t="shared" si="34"/>
        <v>0</v>
      </c>
      <c r="Y55" s="74">
        <f t="shared" si="34"/>
        <v>0</v>
      </c>
      <c r="Z55" s="74">
        <f t="shared" si="34"/>
        <v>0</v>
      </c>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row>
    <row r="56" spans="1:113" ht="19.5" customHeight="1">
      <c r="A56" s="128"/>
      <c r="B56" s="128"/>
      <c r="C56" s="128"/>
      <c r="D56" s="161" t="s">
        <v>367</v>
      </c>
      <c r="E56" s="187">
        <f>SUM(E57)</f>
        <v>33.96</v>
      </c>
      <c r="F56" s="74">
        <f aca="true" t="shared" si="35" ref="F56:Y56">SUM(F57)</f>
        <v>33.96</v>
      </c>
      <c r="G56" s="74">
        <f t="shared" si="35"/>
        <v>0</v>
      </c>
      <c r="H56" s="74">
        <f t="shared" si="35"/>
        <v>0</v>
      </c>
      <c r="I56" s="74">
        <f t="shared" si="35"/>
        <v>0</v>
      </c>
      <c r="J56" s="74">
        <f t="shared" si="35"/>
        <v>0</v>
      </c>
      <c r="K56" s="74">
        <f t="shared" si="35"/>
        <v>0</v>
      </c>
      <c r="L56" s="74">
        <f t="shared" si="35"/>
        <v>0</v>
      </c>
      <c r="M56" s="74">
        <f t="shared" si="35"/>
        <v>0</v>
      </c>
      <c r="N56" s="74">
        <f t="shared" si="35"/>
        <v>0</v>
      </c>
      <c r="O56" s="74">
        <f t="shared" si="35"/>
        <v>0</v>
      </c>
      <c r="P56" s="74">
        <f t="shared" si="35"/>
        <v>0</v>
      </c>
      <c r="Q56" s="74">
        <f t="shared" si="35"/>
        <v>33.96</v>
      </c>
      <c r="R56" s="74">
        <f t="shared" si="35"/>
        <v>0</v>
      </c>
      <c r="S56" s="74">
        <f t="shared" si="35"/>
        <v>0</v>
      </c>
      <c r="T56" s="74">
        <f t="shared" si="35"/>
        <v>0</v>
      </c>
      <c r="U56" s="74">
        <f t="shared" si="35"/>
        <v>0</v>
      </c>
      <c r="V56" s="74">
        <f t="shared" si="35"/>
        <v>0</v>
      </c>
      <c r="W56" s="74">
        <f t="shared" si="35"/>
        <v>0</v>
      </c>
      <c r="X56" s="74">
        <f t="shared" si="35"/>
        <v>0</v>
      </c>
      <c r="Y56" s="74">
        <f t="shared" si="35"/>
        <v>0</v>
      </c>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row>
    <row r="57" spans="1:113" ht="19.5" customHeight="1">
      <c r="A57" s="128" t="s">
        <v>265</v>
      </c>
      <c r="B57" s="128" t="s">
        <v>228</v>
      </c>
      <c r="C57" s="128" t="s">
        <v>224</v>
      </c>
      <c r="D57" s="161" t="s">
        <v>368</v>
      </c>
      <c r="E57" s="187">
        <f t="shared" si="8"/>
        <v>33.96</v>
      </c>
      <c r="F57" s="74">
        <f t="shared" si="5"/>
        <v>33.96</v>
      </c>
      <c r="G57" s="74"/>
      <c r="H57" s="74"/>
      <c r="I57" s="74"/>
      <c r="J57" s="74"/>
      <c r="K57" s="74"/>
      <c r="L57" s="74"/>
      <c r="M57" s="74"/>
      <c r="N57" s="74"/>
      <c r="O57" s="75"/>
      <c r="P57" s="75"/>
      <c r="Q57" s="75">
        <v>33.96</v>
      </c>
      <c r="R57" s="75"/>
      <c r="S57" s="75"/>
      <c r="T57" s="75">
        <f t="shared" si="7"/>
        <v>0</v>
      </c>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f t="shared" si="6"/>
        <v>0</v>
      </c>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G5:DG6"/>
    <mergeCell ref="DH5:DH6"/>
    <mergeCell ref="DI5:DI6"/>
    <mergeCell ref="DC5:DC6"/>
    <mergeCell ref="DD5:DD6"/>
    <mergeCell ref="DE5:DE6"/>
    <mergeCell ref="DF5:DF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34"/>
  <sheetViews>
    <sheetView showZeros="0" workbookViewId="0" topLeftCell="A1">
      <selection activeCell="I6" sqref="I6"/>
    </sheetView>
  </sheetViews>
  <sheetFormatPr defaultColWidth="7.00390625" defaultRowHeight="14.25"/>
  <cols>
    <col min="1" max="2" width="4.125" style="1" customWidth="1"/>
    <col min="3" max="3" width="6.875" style="1" customWidth="1"/>
    <col min="4" max="4" width="31.125" style="1" customWidth="1"/>
    <col min="5" max="5" width="11.75390625" style="190" customWidth="1"/>
    <col min="6" max="6" width="14.25390625" style="190" customWidth="1"/>
    <col min="7" max="7" width="12.875" style="193" customWidth="1"/>
    <col min="8" max="16384" width="7.00390625" style="1" customWidth="1"/>
  </cols>
  <sheetData>
    <row r="1" spans="1:7" ht="19.5" customHeight="1">
      <c r="A1" s="64"/>
      <c r="B1" s="64"/>
      <c r="C1" s="64"/>
      <c r="D1" s="40"/>
      <c r="E1" s="188"/>
      <c r="F1" s="188"/>
      <c r="G1" s="191" t="s">
        <v>179</v>
      </c>
    </row>
    <row r="2" spans="1:7" ht="25.5" customHeight="1">
      <c r="A2" s="229" t="s">
        <v>180</v>
      </c>
      <c r="B2" s="229"/>
      <c r="C2" s="229"/>
      <c r="D2" s="229"/>
      <c r="E2" s="229"/>
      <c r="F2" s="229"/>
      <c r="G2" s="229"/>
    </row>
    <row r="3" spans="1:7" ht="19.5" customHeight="1">
      <c r="A3" s="70" t="s">
        <v>217</v>
      </c>
      <c r="B3" s="65"/>
      <c r="C3" s="65"/>
      <c r="D3" s="65"/>
      <c r="E3" s="189"/>
      <c r="F3" s="189"/>
      <c r="G3" s="191" t="s">
        <v>4</v>
      </c>
    </row>
    <row r="4" spans="1:7" ht="19.5" customHeight="1">
      <c r="A4" s="255" t="s">
        <v>181</v>
      </c>
      <c r="B4" s="270"/>
      <c r="C4" s="270"/>
      <c r="D4" s="256"/>
      <c r="E4" s="271" t="s">
        <v>54</v>
      </c>
      <c r="F4" s="230"/>
      <c r="G4" s="230"/>
    </row>
    <row r="5" spans="1:7" ht="19.5" customHeight="1">
      <c r="A5" s="223" t="s">
        <v>39</v>
      </c>
      <c r="B5" s="198"/>
      <c r="C5" s="249" t="s">
        <v>40</v>
      </c>
      <c r="D5" s="257" t="s">
        <v>96</v>
      </c>
      <c r="E5" s="230" t="s">
        <v>29</v>
      </c>
      <c r="F5" s="241" t="s">
        <v>182</v>
      </c>
      <c r="G5" s="273" t="s">
        <v>183</v>
      </c>
    </row>
    <row r="6" spans="1:7" ht="33.75" customHeight="1">
      <c r="A6" s="66" t="s">
        <v>49</v>
      </c>
      <c r="B6" s="67" t="s">
        <v>50</v>
      </c>
      <c r="C6" s="250"/>
      <c r="D6" s="272"/>
      <c r="E6" s="231"/>
      <c r="F6" s="242"/>
      <c r="G6" s="274"/>
    </row>
    <row r="7" spans="1:7" ht="19.5" customHeight="1">
      <c r="A7" s="24" t="s">
        <v>83</v>
      </c>
      <c r="B7" s="48" t="s">
        <v>83</v>
      </c>
      <c r="C7" s="68" t="s">
        <v>83</v>
      </c>
      <c r="D7" s="24" t="s">
        <v>29</v>
      </c>
      <c r="E7" s="202">
        <f>SUM(E8+E16+E30)</f>
        <v>743.94</v>
      </c>
      <c r="F7" s="202">
        <f>SUM(F8+F16+F30)</f>
        <v>648.26</v>
      </c>
      <c r="G7" s="202">
        <f>SUM(G8+G16+G30)</f>
        <v>95.67999999999998</v>
      </c>
    </row>
    <row r="8" spans="1:7" ht="21.75" customHeight="1">
      <c r="A8" s="24" t="s">
        <v>83</v>
      </c>
      <c r="B8" s="48" t="s">
        <v>83</v>
      </c>
      <c r="C8" s="68" t="s">
        <v>83</v>
      </c>
      <c r="D8" s="24" t="s">
        <v>291</v>
      </c>
      <c r="E8" s="202">
        <f>SUM(E9:E15)</f>
        <v>405.19</v>
      </c>
      <c r="F8" s="202">
        <f>SUM(F9:F15)</f>
        <v>405.19</v>
      </c>
      <c r="G8" s="204">
        <f>SUM(G9:G15)</f>
        <v>0</v>
      </c>
    </row>
    <row r="9" spans="1:7" ht="21.75" customHeight="1">
      <c r="A9" s="24" t="s">
        <v>292</v>
      </c>
      <c r="B9" s="48" t="s">
        <v>224</v>
      </c>
      <c r="C9" s="68" t="s">
        <v>288</v>
      </c>
      <c r="D9" s="24" t="s">
        <v>293</v>
      </c>
      <c r="E9" s="202">
        <f aca="true" t="shared" si="0" ref="E9:E34">SUM(F9:G9)</f>
        <v>162.7</v>
      </c>
      <c r="F9" s="202">
        <v>162.7</v>
      </c>
      <c r="G9" s="192"/>
    </row>
    <row r="10" spans="1:7" ht="21.75" customHeight="1">
      <c r="A10" s="24" t="s">
        <v>292</v>
      </c>
      <c r="B10" s="48" t="s">
        <v>228</v>
      </c>
      <c r="C10" s="68" t="s">
        <v>288</v>
      </c>
      <c r="D10" s="24" t="s">
        <v>294</v>
      </c>
      <c r="E10" s="202">
        <f t="shared" si="0"/>
        <v>73.18</v>
      </c>
      <c r="F10" s="202">
        <v>73.18</v>
      </c>
      <c r="G10" s="192"/>
    </row>
    <row r="11" spans="1:7" ht="21.75" customHeight="1">
      <c r="A11" s="24" t="s">
        <v>292</v>
      </c>
      <c r="B11" s="48" t="s">
        <v>388</v>
      </c>
      <c r="C11" s="68" t="s">
        <v>288</v>
      </c>
      <c r="D11" s="24" t="s">
        <v>389</v>
      </c>
      <c r="E11" s="202">
        <f t="shared" si="0"/>
        <v>53.75</v>
      </c>
      <c r="F11" s="202">
        <v>53.75</v>
      </c>
      <c r="G11" s="192"/>
    </row>
    <row r="12" spans="1:7" ht="21.75" customHeight="1">
      <c r="A12" s="24" t="s">
        <v>292</v>
      </c>
      <c r="B12" s="48" t="s">
        <v>236</v>
      </c>
      <c r="C12" s="68" t="s">
        <v>288</v>
      </c>
      <c r="D12" s="24" t="s">
        <v>295</v>
      </c>
      <c r="E12" s="202">
        <f t="shared" si="0"/>
        <v>59.31</v>
      </c>
      <c r="F12" s="202">
        <v>59.31</v>
      </c>
      <c r="G12" s="192"/>
    </row>
    <row r="13" spans="1:7" ht="21.75" customHeight="1">
      <c r="A13" s="24" t="s">
        <v>292</v>
      </c>
      <c r="B13" s="48" t="s">
        <v>296</v>
      </c>
      <c r="C13" s="68" t="s">
        <v>288</v>
      </c>
      <c r="D13" s="24" t="s">
        <v>297</v>
      </c>
      <c r="E13" s="202">
        <f t="shared" si="0"/>
        <v>19.75</v>
      </c>
      <c r="F13" s="202">
        <v>19.75</v>
      </c>
      <c r="G13" s="192"/>
    </row>
    <row r="14" spans="1:7" ht="21.75" customHeight="1">
      <c r="A14" s="24" t="s">
        <v>292</v>
      </c>
      <c r="B14" s="48" t="s">
        <v>390</v>
      </c>
      <c r="C14" s="68" t="s">
        <v>288</v>
      </c>
      <c r="D14" s="24" t="s">
        <v>391</v>
      </c>
      <c r="E14" s="202">
        <f t="shared" si="0"/>
        <v>2.54</v>
      </c>
      <c r="F14" s="202">
        <v>2.54</v>
      </c>
      <c r="G14" s="192"/>
    </row>
    <row r="15" spans="1:7" ht="21.75" customHeight="1">
      <c r="A15" s="24" t="s">
        <v>292</v>
      </c>
      <c r="B15" s="48" t="s">
        <v>298</v>
      </c>
      <c r="C15" s="68" t="s">
        <v>288</v>
      </c>
      <c r="D15" s="24" t="s">
        <v>299</v>
      </c>
      <c r="E15" s="202">
        <f t="shared" si="0"/>
        <v>33.96</v>
      </c>
      <c r="F15" s="202">
        <v>33.96</v>
      </c>
      <c r="G15" s="192"/>
    </row>
    <row r="16" spans="1:7" ht="21.75" customHeight="1">
      <c r="A16" s="24" t="s">
        <v>83</v>
      </c>
      <c r="B16" s="48" t="s">
        <v>83</v>
      </c>
      <c r="C16" s="68" t="s">
        <v>83</v>
      </c>
      <c r="D16" s="24" t="s">
        <v>300</v>
      </c>
      <c r="E16" s="202">
        <f>SUM(E17:E29)</f>
        <v>95.67999999999998</v>
      </c>
      <c r="F16" s="202">
        <f>SUM(F17:F29)</f>
        <v>0</v>
      </c>
      <c r="G16" s="204">
        <f>SUM(G17:G29)</f>
        <v>95.67999999999998</v>
      </c>
    </row>
    <row r="17" spans="1:7" ht="21.75" customHeight="1">
      <c r="A17" s="24" t="s">
        <v>301</v>
      </c>
      <c r="B17" s="48" t="s">
        <v>224</v>
      </c>
      <c r="C17" s="68" t="s">
        <v>288</v>
      </c>
      <c r="D17" s="24" t="s">
        <v>302</v>
      </c>
      <c r="E17" s="202">
        <f t="shared" si="0"/>
        <v>38.3</v>
      </c>
      <c r="F17" s="202"/>
      <c r="G17" s="192">
        <v>38.3</v>
      </c>
    </row>
    <row r="18" spans="1:7" ht="21.75" customHeight="1">
      <c r="A18" s="24" t="s">
        <v>301</v>
      </c>
      <c r="B18" s="48" t="s">
        <v>239</v>
      </c>
      <c r="C18" s="68" t="s">
        <v>288</v>
      </c>
      <c r="D18" s="24" t="s">
        <v>303</v>
      </c>
      <c r="E18" s="202">
        <f t="shared" si="0"/>
        <v>0.47</v>
      </c>
      <c r="F18" s="202"/>
      <c r="G18" s="192">
        <v>0.47</v>
      </c>
    </row>
    <row r="19" spans="1:7" ht="21.75" customHeight="1">
      <c r="A19" s="24" t="s">
        <v>301</v>
      </c>
      <c r="B19" s="48" t="s">
        <v>245</v>
      </c>
      <c r="C19" s="68" t="s">
        <v>288</v>
      </c>
      <c r="D19" s="24" t="s">
        <v>304</v>
      </c>
      <c r="E19" s="202">
        <f t="shared" si="0"/>
        <v>3.29</v>
      </c>
      <c r="F19" s="202"/>
      <c r="G19" s="192">
        <v>3.29</v>
      </c>
    </row>
    <row r="20" spans="1:7" ht="21.75" customHeight="1">
      <c r="A20" s="24" t="s">
        <v>301</v>
      </c>
      <c r="B20" s="48" t="s">
        <v>263</v>
      </c>
      <c r="C20" s="68" t="s">
        <v>288</v>
      </c>
      <c r="D20" s="24" t="s">
        <v>305</v>
      </c>
      <c r="E20" s="202">
        <f t="shared" si="0"/>
        <v>1.92</v>
      </c>
      <c r="F20" s="202"/>
      <c r="G20" s="192">
        <v>1.92</v>
      </c>
    </row>
    <row r="21" spans="1:7" ht="21.75" customHeight="1">
      <c r="A21" s="24" t="s">
        <v>301</v>
      </c>
      <c r="B21" s="48" t="s">
        <v>306</v>
      </c>
      <c r="C21" s="68" t="s">
        <v>288</v>
      </c>
      <c r="D21" s="24" t="s">
        <v>307</v>
      </c>
      <c r="E21" s="202">
        <f t="shared" si="0"/>
        <v>2.35</v>
      </c>
      <c r="F21" s="202"/>
      <c r="G21" s="192">
        <v>2.35</v>
      </c>
    </row>
    <row r="22" spans="1:7" ht="21.75" customHeight="1">
      <c r="A22" s="24" t="s">
        <v>301</v>
      </c>
      <c r="B22" s="48" t="s">
        <v>233</v>
      </c>
      <c r="C22" s="68" t="s">
        <v>288</v>
      </c>
      <c r="D22" s="24" t="s">
        <v>308</v>
      </c>
      <c r="E22" s="202">
        <f t="shared" si="0"/>
        <v>18.8</v>
      </c>
      <c r="F22" s="202"/>
      <c r="G22" s="192">
        <v>18.8</v>
      </c>
    </row>
    <row r="23" spans="1:7" ht="21.75" customHeight="1">
      <c r="A23" s="24" t="s">
        <v>301</v>
      </c>
      <c r="B23" s="48" t="s">
        <v>309</v>
      </c>
      <c r="C23" s="68" t="s">
        <v>288</v>
      </c>
      <c r="D23" s="24" t="s">
        <v>310</v>
      </c>
      <c r="E23" s="202">
        <f t="shared" si="0"/>
        <v>2.82</v>
      </c>
      <c r="F23" s="202"/>
      <c r="G23" s="192">
        <v>2.82</v>
      </c>
    </row>
    <row r="24" spans="1:7" ht="21.75" customHeight="1">
      <c r="A24" s="24" t="s">
        <v>301</v>
      </c>
      <c r="B24" s="48" t="s">
        <v>311</v>
      </c>
      <c r="C24" s="68" t="s">
        <v>288</v>
      </c>
      <c r="D24" s="24" t="s">
        <v>312</v>
      </c>
      <c r="E24" s="202">
        <f t="shared" si="0"/>
        <v>4.24</v>
      </c>
      <c r="F24" s="202"/>
      <c r="G24" s="192">
        <v>4.24</v>
      </c>
    </row>
    <row r="25" spans="1:7" ht="21.75" customHeight="1">
      <c r="A25" s="24" t="s">
        <v>301</v>
      </c>
      <c r="B25" s="48" t="s">
        <v>313</v>
      </c>
      <c r="C25" s="68" t="s">
        <v>288</v>
      </c>
      <c r="D25" s="24" t="s">
        <v>314</v>
      </c>
      <c r="E25" s="202">
        <f t="shared" si="0"/>
        <v>3.76</v>
      </c>
      <c r="F25" s="202"/>
      <c r="G25" s="192">
        <v>3.76</v>
      </c>
    </row>
    <row r="26" spans="1:7" ht="21.75" customHeight="1">
      <c r="A26" s="24" t="s">
        <v>301</v>
      </c>
      <c r="B26" s="48" t="s">
        <v>315</v>
      </c>
      <c r="C26" s="68" t="s">
        <v>288</v>
      </c>
      <c r="D26" s="24" t="s">
        <v>316</v>
      </c>
      <c r="E26" s="202">
        <f t="shared" si="0"/>
        <v>5.66</v>
      </c>
      <c r="F26" s="202"/>
      <c r="G26" s="192">
        <v>5.66</v>
      </c>
    </row>
    <row r="27" spans="1:7" ht="21.75" customHeight="1">
      <c r="A27" s="24" t="s">
        <v>301</v>
      </c>
      <c r="B27" s="48" t="s">
        <v>317</v>
      </c>
      <c r="C27" s="68" t="s">
        <v>288</v>
      </c>
      <c r="D27" s="24" t="s">
        <v>318</v>
      </c>
      <c r="E27" s="203">
        <f t="shared" si="0"/>
        <v>10.04</v>
      </c>
      <c r="F27" s="203"/>
      <c r="G27" s="203">
        <v>10.04</v>
      </c>
    </row>
    <row r="28" spans="1:7" ht="21.75" customHeight="1">
      <c r="A28" s="24" t="s">
        <v>301</v>
      </c>
      <c r="B28" s="48" t="s">
        <v>234</v>
      </c>
      <c r="C28" s="68" t="s">
        <v>288</v>
      </c>
      <c r="D28" s="24" t="s">
        <v>319</v>
      </c>
      <c r="E28" s="203">
        <f t="shared" si="0"/>
        <v>3</v>
      </c>
      <c r="F28" s="203"/>
      <c r="G28" s="203">
        <v>3</v>
      </c>
    </row>
    <row r="29" spans="1:7" ht="21.75" customHeight="1">
      <c r="A29" s="24" t="s">
        <v>301</v>
      </c>
      <c r="B29" s="48" t="s">
        <v>231</v>
      </c>
      <c r="C29" s="68" t="s">
        <v>288</v>
      </c>
      <c r="D29" s="24" t="s">
        <v>320</v>
      </c>
      <c r="E29" s="203">
        <f t="shared" si="0"/>
        <v>1.03</v>
      </c>
      <c r="F29" s="203"/>
      <c r="G29" s="203">
        <v>1.03</v>
      </c>
    </row>
    <row r="30" spans="1:7" ht="21.75" customHeight="1">
      <c r="A30" s="24" t="s">
        <v>83</v>
      </c>
      <c r="B30" s="48" t="s">
        <v>83</v>
      </c>
      <c r="C30" s="68" t="s">
        <v>83</v>
      </c>
      <c r="D30" s="24" t="s">
        <v>321</v>
      </c>
      <c r="E30" s="203">
        <f>SUM(E31:E34)</f>
        <v>243.07</v>
      </c>
      <c r="F30" s="203">
        <f>SUM(F31:F34)</f>
        <v>243.07</v>
      </c>
      <c r="G30" s="203">
        <f>SUM(G31:G34)</f>
        <v>0</v>
      </c>
    </row>
    <row r="31" spans="1:7" ht="21.75" customHeight="1">
      <c r="A31" s="194" t="s">
        <v>322</v>
      </c>
      <c r="B31" s="170" t="s">
        <v>268</v>
      </c>
      <c r="C31" s="195" t="s">
        <v>288</v>
      </c>
      <c r="D31" s="200" t="s">
        <v>392</v>
      </c>
      <c r="E31" s="203">
        <f t="shared" si="0"/>
        <v>1.15</v>
      </c>
      <c r="F31" s="203">
        <v>1.15</v>
      </c>
      <c r="G31" s="203"/>
    </row>
    <row r="32" spans="1:7" ht="21.75" customHeight="1">
      <c r="A32" s="194" t="s">
        <v>322</v>
      </c>
      <c r="B32" s="170" t="s">
        <v>285</v>
      </c>
      <c r="C32" s="195" t="s">
        <v>288</v>
      </c>
      <c r="D32" s="200" t="s">
        <v>393</v>
      </c>
      <c r="E32" s="203">
        <f t="shared" si="0"/>
        <v>144.15</v>
      </c>
      <c r="F32" s="203">
        <v>144.15</v>
      </c>
      <c r="G32" s="203"/>
    </row>
    <row r="33" spans="1:7" ht="18" customHeight="1">
      <c r="A33" s="196">
        <v>303</v>
      </c>
      <c r="B33" s="199" t="s">
        <v>394</v>
      </c>
      <c r="C33" s="195" t="s">
        <v>288</v>
      </c>
      <c r="D33" s="201" t="s">
        <v>395</v>
      </c>
      <c r="E33" s="203">
        <f t="shared" si="0"/>
        <v>93.45</v>
      </c>
      <c r="F33" s="203">
        <v>93.45</v>
      </c>
      <c r="G33" s="203"/>
    </row>
    <row r="34" spans="1:7" ht="18" customHeight="1">
      <c r="A34" s="196">
        <v>303</v>
      </c>
      <c r="B34" s="196">
        <v>99</v>
      </c>
      <c r="C34" s="195" t="s">
        <v>288</v>
      </c>
      <c r="D34" s="201" t="s">
        <v>396</v>
      </c>
      <c r="E34" s="203">
        <f t="shared" si="0"/>
        <v>4.32</v>
      </c>
      <c r="F34" s="203">
        <v>4.32</v>
      </c>
      <c r="G34" s="203"/>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39"/>
  <sheetViews>
    <sheetView workbookViewId="0" topLeftCell="A1">
      <selection activeCell="L8" sqref="L8"/>
    </sheetView>
  </sheetViews>
  <sheetFormatPr defaultColWidth="6.875" defaultRowHeight="12.75" customHeight="1"/>
  <cols>
    <col min="1" max="3" width="5.25390625" style="5" customWidth="1"/>
    <col min="4" max="4" width="6.875" style="5" customWidth="1"/>
    <col min="5" max="5" width="32.25390625" style="5" customWidth="1"/>
    <col min="6" max="6" width="13.00390625" style="181" customWidth="1"/>
    <col min="7" max="243" width="8.00390625" style="5" customWidth="1"/>
    <col min="244" max="16384" width="6.875" style="5" customWidth="1"/>
  </cols>
  <sheetData>
    <row r="1" spans="1:3" ht="25.5" customHeight="1">
      <c r="A1" s="275"/>
      <c r="B1" s="275"/>
      <c r="C1" s="275"/>
    </row>
    <row r="2" spans="1:243" ht="19.5" customHeight="1">
      <c r="A2" s="6"/>
      <c r="B2" s="7"/>
      <c r="C2" s="7"/>
      <c r="D2" s="7"/>
      <c r="E2" s="7"/>
      <c r="F2" s="208" t="s">
        <v>184</v>
      </c>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row>
    <row r="3" spans="1:243" ht="30" customHeight="1">
      <c r="A3" s="229" t="s">
        <v>185</v>
      </c>
      <c r="B3" s="229"/>
      <c r="C3" s="229"/>
      <c r="D3" s="229"/>
      <c r="E3" s="229"/>
      <c r="F3" s="229"/>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row>
    <row r="4" spans="1:243" s="137" customFormat="1" ht="20.25" customHeight="1">
      <c r="A4" s="210" t="s">
        <v>217</v>
      </c>
      <c r="B4" s="211"/>
      <c r="C4" s="211"/>
      <c r="D4" s="211"/>
      <c r="E4" s="211"/>
      <c r="F4" s="212" t="s">
        <v>4</v>
      </c>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row>
    <row r="5" spans="1:243" ht="19.5" customHeight="1">
      <c r="A5" s="15" t="s">
        <v>39</v>
      </c>
      <c r="B5" s="16"/>
      <c r="C5" s="17"/>
      <c r="D5" s="276" t="s">
        <v>40</v>
      </c>
      <c r="E5" s="237" t="s">
        <v>186</v>
      </c>
      <c r="F5" s="241" t="s">
        <v>42</v>
      </c>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row>
    <row r="6" spans="1:243" ht="19.5" customHeight="1">
      <c r="A6" s="19" t="s">
        <v>49</v>
      </c>
      <c r="B6" s="20" t="s">
        <v>50</v>
      </c>
      <c r="C6" s="21" t="s">
        <v>51</v>
      </c>
      <c r="D6" s="276"/>
      <c r="E6" s="237"/>
      <c r="F6" s="241"/>
      <c r="G6" s="36"/>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row>
    <row r="7" spans="1:243" ht="19.5" customHeight="1">
      <c r="A7" s="19"/>
      <c r="B7" s="20"/>
      <c r="C7" s="21"/>
      <c r="D7" s="205"/>
      <c r="E7" s="140" t="s">
        <v>369</v>
      </c>
      <c r="F7" s="216">
        <f>SUM(F8+F10+F12+F24+F26+F28+F30+F32+F34+F36+F38)</f>
        <v>227.06</v>
      </c>
      <c r="G7" s="3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row>
    <row r="8" spans="1:243" ht="19.5" customHeight="1">
      <c r="A8" s="19"/>
      <c r="B8" s="20"/>
      <c r="C8" s="21"/>
      <c r="D8" s="205"/>
      <c r="E8" s="214" t="s">
        <v>407</v>
      </c>
      <c r="F8" s="215">
        <f>SUM(F9)</f>
        <v>2</v>
      </c>
      <c r="G8" s="36"/>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row>
    <row r="9" spans="1:243" ht="21" customHeight="1">
      <c r="A9" s="48" t="s">
        <v>397</v>
      </c>
      <c r="B9" s="48" t="s">
        <v>398</v>
      </c>
      <c r="C9" s="48" t="s">
        <v>399</v>
      </c>
      <c r="D9" s="63" t="s">
        <v>400</v>
      </c>
      <c r="E9" s="63" t="s">
        <v>408</v>
      </c>
      <c r="F9" s="206">
        <v>2</v>
      </c>
      <c r="G9" s="36"/>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row>
    <row r="10" spans="1:243" ht="21" customHeight="1">
      <c r="A10" s="48"/>
      <c r="B10" s="48"/>
      <c r="C10" s="48"/>
      <c r="D10" s="63"/>
      <c r="E10" s="214" t="s">
        <v>407</v>
      </c>
      <c r="F10" s="206">
        <f>SUM(F11)</f>
        <v>2</v>
      </c>
      <c r="G10" s="36"/>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row>
    <row r="11" spans="1:6" ht="21" customHeight="1">
      <c r="A11" s="48" t="s">
        <v>266</v>
      </c>
      <c r="B11" s="48" t="s">
        <v>401</v>
      </c>
      <c r="C11" s="48" t="s">
        <v>399</v>
      </c>
      <c r="D11" s="63" t="s">
        <v>400</v>
      </c>
      <c r="E11" s="63" t="s">
        <v>409</v>
      </c>
      <c r="F11" s="206">
        <v>2</v>
      </c>
    </row>
    <row r="12" spans="1:6" ht="21" customHeight="1">
      <c r="A12" s="48"/>
      <c r="B12" s="48"/>
      <c r="C12" s="48"/>
      <c r="D12" s="63"/>
      <c r="E12" s="214" t="s">
        <v>407</v>
      </c>
      <c r="F12" s="206">
        <f>SUM(F13:F23)</f>
        <v>54</v>
      </c>
    </row>
    <row r="13" spans="1:6" ht="21" customHeight="1">
      <c r="A13" s="48" t="s">
        <v>397</v>
      </c>
      <c r="B13" s="48" t="s">
        <v>402</v>
      </c>
      <c r="C13" s="48" t="s">
        <v>399</v>
      </c>
      <c r="D13" s="63" t="s">
        <v>400</v>
      </c>
      <c r="E13" s="63" t="s">
        <v>410</v>
      </c>
      <c r="F13" s="209">
        <v>2</v>
      </c>
    </row>
    <row r="14" spans="1:6" ht="21" customHeight="1">
      <c r="A14" s="48" t="s">
        <v>397</v>
      </c>
      <c r="B14" s="48" t="s">
        <v>402</v>
      </c>
      <c r="C14" s="48" t="s">
        <v>399</v>
      </c>
      <c r="D14" s="63" t="s">
        <v>400</v>
      </c>
      <c r="E14" s="207" t="s">
        <v>411</v>
      </c>
      <c r="F14" s="209">
        <v>2</v>
      </c>
    </row>
    <row r="15" spans="1:6" ht="21" customHeight="1">
      <c r="A15" s="48" t="s">
        <v>397</v>
      </c>
      <c r="B15" s="48" t="s">
        <v>402</v>
      </c>
      <c r="C15" s="48" t="s">
        <v>399</v>
      </c>
      <c r="D15" s="63" t="s">
        <v>400</v>
      </c>
      <c r="E15" s="207" t="s">
        <v>412</v>
      </c>
      <c r="F15" s="209">
        <v>1</v>
      </c>
    </row>
    <row r="16" spans="1:6" ht="21" customHeight="1">
      <c r="A16" s="48" t="s">
        <v>397</v>
      </c>
      <c r="B16" s="48" t="s">
        <v>402</v>
      </c>
      <c r="C16" s="48" t="s">
        <v>399</v>
      </c>
      <c r="D16" s="63" t="s">
        <v>400</v>
      </c>
      <c r="E16" s="207" t="s">
        <v>413</v>
      </c>
      <c r="F16" s="209">
        <v>3</v>
      </c>
    </row>
    <row r="17" spans="1:6" ht="21" customHeight="1">
      <c r="A17" s="48" t="s">
        <v>397</v>
      </c>
      <c r="B17" s="48" t="s">
        <v>402</v>
      </c>
      <c r="C17" s="48" t="s">
        <v>399</v>
      </c>
      <c r="D17" s="63" t="s">
        <v>400</v>
      </c>
      <c r="E17" s="207" t="s">
        <v>414</v>
      </c>
      <c r="F17" s="209">
        <v>2</v>
      </c>
    </row>
    <row r="18" spans="1:6" ht="21" customHeight="1">
      <c r="A18" s="48" t="s">
        <v>397</v>
      </c>
      <c r="B18" s="48" t="s">
        <v>402</v>
      </c>
      <c r="C18" s="48" t="s">
        <v>399</v>
      </c>
      <c r="D18" s="63" t="s">
        <v>400</v>
      </c>
      <c r="E18" s="207" t="s">
        <v>415</v>
      </c>
      <c r="F18" s="209">
        <v>2</v>
      </c>
    </row>
    <row r="19" spans="1:6" ht="21" customHeight="1">
      <c r="A19" s="48" t="s">
        <v>397</v>
      </c>
      <c r="B19" s="48" t="s">
        <v>402</v>
      </c>
      <c r="C19" s="48" t="s">
        <v>399</v>
      </c>
      <c r="D19" s="63" t="s">
        <v>400</v>
      </c>
      <c r="E19" s="207" t="s">
        <v>416</v>
      </c>
      <c r="F19" s="209">
        <v>4</v>
      </c>
    </row>
    <row r="20" spans="1:6" ht="21" customHeight="1">
      <c r="A20" s="48" t="s">
        <v>417</v>
      </c>
      <c r="B20" s="48" t="s">
        <v>402</v>
      </c>
      <c r="C20" s="48" t="s">
        <v>399</v>
      </c>
      <c r="D20" s="63" t="s">
        <v>400</v>
      </c>
      <c r="E20" s="207" t="s">
        <v>418</v>
      </c>
      <c r="F20" s="209">
        <v>10</v>
      </c>
    </row>
    <row r="21" spans="1:6" ht="21" customHeight="1">
      <c r="A21" s="48" t="s">
        <v>397</v>
      </c>
      <c r="B21" s="48" t="s">
        <v>402</v>
      </c>
      <c r="C21" s="48" t="s">
        <v>399</v>
      </c>
      <c r="D21" s="63" t="s">
        <v>400</v>
      </c>
      <c r="E21" s="207" t="s">
        <v>419</v>
      </c>
      <c r="F21" s="209">
        <v>5</v>
      </c>
    </row>
    <row r="22" spans="1:6" ht="21" customHeight="1">
      <c r="A22" s="48" t="s">
        <v>397</v>
      </c>
      <c r="B22" s="48" t="s">
        <v>402</v>
      </c>
      <c r="C22" s="48" t="s">
        <v>399</v>
      </c>
      <c r="D22" s="63" t="s">
        <v>400</v>
      </c>
      <c r="E22" s="207" t="s">
        <v>420</v>
      </c>
      <c r="F22" s="209">
        <v>19</v>
      </c>
    </row>
    <row r="23" spans="1:6" ht="21" customHeight="1">
      <c r="A23" s="48" t="s">
        <v>397</v>
      </c>
      <c r="B23" s="48" t="s">
        <v>402</v>
      </c>
      <c r="C23" s="48" t="s">
        <v>403</v>
      </c>
      <c r="D23" s="63" t="s">
        <v>400</v>
      </c>
      <c r="E23" s="63" t="s">
        <v>421</v>
      </c>
      <c r="F23" s="206">
        <v>4</v>
      </c>
    </row>
    <row r="24" spans="1:6" ht="21" customHeight="1">
      <c r="A24" s="48"/>
      <c r="B24" s="48"/>
      <c r="C24" s="48"/>
      <c r="D24" s="63"/>
      <c r="E24" s="214" t="s">
        <v>407</v>
      </c>
      <c r="F24" s="206">
        <f>SUM(F25)</f>
        <v>3</v>
      </c>
    </row>
    <row r="25" spans="1:6" ht="21" customHeight="1">
      <c r="A25" s="48" t="s">
        <v>397</v>
      </c>
      <c r="B25" s="48" t="s">
        <v>404</v>
      </c>
      <c r="C25" s="48" t="s">
        <v>399</v>
      </c>
      <c r="D25" s="63" t="s">
        <v>400</v>
      </c>
      <c r="E25" s="63" t="s">
        <v>422</v>
      </c>
      <c r="F25" s="206">
        <v>3</v>
      </c>
    </row>
    <row r="26" spans="1:6" ht="21" customHeight="1">
      <c r="A26" s="48"/>
      <c r="B26" s="48"/>
      <c r="C26" s="48"/>
      <c r="D26" s="63"/>
      <c r="E26" s="214" t="s">
        <v>407</v>
      </c>
      <c r="F26" s="206">
        <f>SUM(F27)</f>
        <v>5</v>
      </c>
    </row>
    <row r="27" spans="1:6" ht="21" customHeight="1">
      <c r="A27" s="48" t="s">
        <v>397</v>
      </c>
      <c r="B27" s="48" t="s">
        <v>405</v>
      </c>
      <c r="C27" s="48" t="s">
        <v>399</v>
      </c>
      <c r="D27" s="63" t="s">
        <v>400</v>
      </c>
      <c r="E27" s="63" t="s">
        <v>423</v>
      </c>
      <c r="F27" s="206">
        <v>5</v>
      </c>
    </row>
    <row r="28" spans="1:6" ht="21" customHeight="1">
      <c r="A28" s="48"/>
      <c r="B28" s="48"/>
      <c r="C28" s="48"/>
      <c r="D28" s="63"/>
      <c r="E28" s="63" t="s">
        <v>434</v>
      </c>
      <c r="F28" s="206">
        <f>SUM(F29)</f>
        <v>13.92</v>
      </c>
    </row>
    <row r="29" spans="1:6" ht="21" customHeight="1">
      <c r="A29" s="48" t="s">
        <v>424</v>
      </c>
      <c r="B29" s="48" t="s">
        <v>403</v>
      </c>
      <c r="C29" s="48" t="s">
        <v>398</v>
      </c>
      <c r="D29" s="63" t="s">
        <v>400</v>
      </c>
      <c r="E29" s="63" t="s">
        <v>425</v>
      </c>
      <c r="F29" s="206">
        <v>13.92</v>
      </c>
    </row>
    <row r="30" spans="1:6" ht="21" customHeight="1">
      <c r="A30" s="48"/>
      <c r="B30" s="48"/>
      <c r="C30" s="48"/>
      <c r="D30" s="63"/>
      <c r="E30" s="63" t="s">
        <v>435</v>
      </c>
      <c r="F30" s="206">
        <f>SUM(F31)</f>
        <v>52.34</v>
      </c>
    </row>
    <row r="31" spans="1:6" ht="21" customHeight="1">
      <c r="A31" s="48" t="s">
        <v>424</v>
      </c>
      <c r="B31" s="48" t="s">
        <v>403</v>
      </c>
      <c r="C31" s="48" t="s">
        <v>402</v>
      </c>
      <c r="D31" s="63" t="s">
        <v>400</v>
      </c>
      <c r="E31" s="63" t="s">
        <v>436</v>
      </c>
      <c r="F31" s="206">
        <v>52.34</v>
      </c>
    </row>
    <row r="32" spans="1:6" ht="21" customHeight="1">
      <c r="A32" s="48"/>
      <c r="B32" s="48"/>
      <c r="C32" s="48"/>
      <c r="D32" s="63"/>
      <c r="E32" s="63" t="s">
        <v>246</v>
      </c>
      <c r="F32" s="206">
        <f>SUM(F33)</f>
        <v>38.76</v>
      </c>
    </row>
    <row r="33" spans="1:6" ht="21" customHeight="1">
      <c r="A33" s="48" t="s">
        <v>424</v>
      </c>
      <c r="B33" s="48" t="s">
        <v>403</v>
      </c>
      <c r="C33" s="48" t="s">
        <v>426</v>
      </c>
      <c r="D33" s="63" t="s">
        <v>400</v>
      </c>
      <c r="E33" s="63" t="s">
        <v>246</v>
      </c>
      <c r="F33" s="206">
        <v>38.76</v>
      </c>
    </row>
    <row r="34" spans="1:6" ht="21" customHeight="1">
      <c r="A34" s="48"/>
      <c r="B34" s="48"/>
      <c r="C34" s="48"/>
      <c r="D34" s="63"/>
      <c r="E34" s="63" t="s">
        <v>437</v>
      </c>
      <c r="F34" s="206">
        <f>SUM(F35)</f>
        <v>34.8</v>
      </c>
    </row>
    <row r="35" spans="1:6" ht="21" customHeight="1">
      <c r="A35" s="48" t="s">
        <v>424</v>
      </c>
      <c r="B35" s="48" t="s">
        <v>427</v>
      </c>
      <c r="C35" s="48" t="s">
        <v>399</v>
      </c>
      <c r="D35" s="63" t="s">
        <v>400</v>
      </c>
      <c r="E35" s="63" t="s">
        <v>428</v>
      </c>
      <c r="F35" s="206">
        <v>34.8</v>
      </c>
    </row>
    <row r="36" spans="1:6" ht="21" customHeight="1">
      <c r="A36" s="48"/>
      <c r="B36" s="48"/>
      <c r="C36" s="48"/>
      <c r="D36" s="63"/>
      <c r="E36" s="63" t="s">
        <v>438</v>
      </c>
      <c r="F36" s="206">
        <f>SUM(F37)</f>
        <v>6.24</v>
      </c>
    </row>
    <row r="37" spans="1:6" ht="21" customHeight="1">
      <c r="A37" s="48" t="s">
        <v>424</v>
      </c>
      <c r="B37" s="48" t="s">
        <v>429</v>
      </c>
      <c r="C37" s="48" t="s">
        <v>399</v>
      </c>
      <c r="D37" s="63" t="s">
        <v>400</v>
      </c>
      <c r="E37" s="63" t="s">
        <v>430</v>
      </c>
      <c r="F37" s="206">
        <v>6.24</v>
      </c>
    </row>
    <row r="38" spans="1:6" ht="21" customHeight="1">
      <c r="A38" s="48"/>
      <c r="B38" s="48"/>
      <c r="C38" s="48"/>
      <c r="D38" s="63"/>
      <c r="E38" s="63" t="s">
        <v>439</v>
      </c>
      <c r="F38" s="206">
        <f>SUM(F39)</f>
        <v>15</v>
      </c>
    </row>
    <row r="39" spans="1:6" ht="21" customHeight="1">
      <c r="A39" s="48" t="s">
        <v>431</v>
      </c>
      <c r="B39" s="48" t="s">
        <v>432</v>
      </c>
      <c r="C39" s="48" t="s">
        <v>398</v>
      </c>
      <c r="D39" s="63" t="s">
        <v>400</v>
      </c>
      <c r="E39" s="63" t="s">
        <v>433</v>
      </c>
      <c r="F39" s="206">
        <v>15</v>
      </c>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cp:lastPrinted>2019-04-02T01:51:49Z</cp:lastPrinted>
  <dcterms:created xsi:type="dcterms:W3CDTF">1996-12-17T01:32:42Z</dcterms:created>
  <dcterms:modified xsi:type="dcterms:W3CDTF">2019-04-02T01:52:56Z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14</vt:lpwstr>
  </property>
</Properties>
</file>